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375" windowWidth="19425" windowHeight="9945" tabRatio="793"/>
  </bookViews>
  <sheets>
    <sheet name="NSĐP" sheetId="60" r:id="rId1"/>
  </sheets>
  <definedNames>
    <definedName name="_xlnm._FilterDatabase" localSheetId="0" hidden="1">NSĐP!$A$8:$U$41</definedName>
    <definedName name="_xlnm.Print_Titles" localSheetId="0">NSĐP!$4:$8</definedName>
    <definedName name="_xlnm.Print_Area" localSheetId="0">NSĐP!$A$1:$T$41</definedName>
  </definedNames>
  <calcPr calcId="144525" iterateCount="1"/>
</workbook>
</file>

<file path=xl/calcChain.xml><?xml version="1.0" encoding="utf-8"?>
<calcChain xmlns="http://schemas.openxmlformats.org/spreadsheetml/2006/main">
  <c r="R36" i="60" l="1"/>
  <c r="R34" i="60" l="1"/>
  <c r="R30" i="60"/>
  <c r="R27" i="60"/>
  <c r="R25" i="60"/>
  <c r="R18" i="60"/>
  <c r="Q41" i="60"/>
  <c r="R41" i="60" s="1"/>
  <c r="E39" i="60"/>
  <c r="F39" i="60"/>
  <c r="G39" i="60"/>
  <c r="H39" i="60"/>
  <c r="I39" i="60"/>
  <c r="J39" i="60"/>
  <c r="K39" i="60"/>
  <c r="L39" i="60"/>
  <c r="M39" i="60"/>
  <c r="N39" i="60"/>
  <c r="O39" i="60"/>
  <c r="P39" i="60"/>
  <c r="D39" i="60"/>
  <c r="N36" i="60"/>
  <c r="N35" i="60" s="1"/>
  <c r="F32" i="60"/>
  <c r="E37" i="60"/>
  <c r="G37" i="60"/>
  <c r="H37" i="60"/>
  <c r="J37" i="60"/>
  <c r="K37" i="60"/>
  <c r="L37" i="60"/>
  <c r="M37" i="60"/>
  <c r="N37" i="60"/>
  <c r="P37" i="60"/>
  <c r="Q37" i="60"/>
  <c r="D37" i="60"/>
  <c r="I38" i="60"/>
  <c r="I37" i="60" s="1"/>
  <c r="E33" i="60"/>
  <c r="G33" i="60"/>
  <c r="H33" i="60"/>
  <c r="I33" i="60"/>
  <c r="J33" i="60"/>
  <c r="K33" i="60"/>
  <c r="L33" i="60"/>
  <c r="M33" i="60"/>
  <c r="N33" i="60"/>
  <c r="O33" i="60"/>
  <c r="P33" i="60"/>
  <c r="Q33" i="60"/>
  <c r="D33" i="60"/>
  <c r="E35" i="60"/>
  <c r="G35" i="60"/>
  <c r="H35" i="60"/>
  <c r="I35" i="60"/>
  <c r="J35" i="60"/>
  <c r="K35" i="60"/>
  <c r="L35" i="60"/>
  <c r="M35" i="60"/>
  <c r="O35" i="60"/>
  <c r="P35" i="60"/>
  <c r="Q35" i="60"/>
  <c r="D35" i="60"/>
  <c r="J11" i="60"/>
  <c r="K11" i="60"/>
  <c r="Q11" i="60"/>
  <c r="F31" i="60" l="1"/>
  <c r="R35" i="60"/>
  <c r="Q39" i="60"/>
  <c r="M32" i="60"/>
  <c r="M31" i="60" s="1"/>
  <c r="K32" i="60"/>
  <c r="K31" i="60" s="1"/>
  <c r="G32" i="60"/>
  <c r="G31" i="60" s="1"/>
  <c r="Q32" i="60"/>
  <c r="I32" i="60"/>
  <c r="I31" i="60" s="1"/>
  <c r="P32" i="60"/>
  <c r="P31" i="60" s="1"/>
  <c r="L32" i="60"/>
  <c r="L31" i="60" s="1"/>
  <c r="H32" i="60"/>
  <c r="H31" i="60" s="1"/>
  <c r="O38" i="60"/>
  <c r="E32" i="60"/>
  <c r="E31" i="60" s="1"/>
  <c r="D32" i="60"/>
  <c r="D31" i="60" s="1"/>
  <c r="J32" i="60"/>
  <c r="J31" i="60" s="1"/>
  <c r="N32" i="60"/>
  <c r="N31" i="60" s="1"/>
  <c r="O37" i="60" l="1"/>
  <c r="O32" i="60" s="1"/>
  <c r="O31" i="60" s="1"/>
  <c r="R38" i="60"/>
  <c r="R37" i="60" s="1"/>
  <c r="Q31" i="60"/>
  <c r="E26" i="60" l="1"/>
  <c r="F26" i="60"/>
  <c r="G26" i="60"/>
  <c r="H26" i="60"/>
  <c r="I26" i="60"/>
  <c r="J26" i="60"/>
  <c r="K26" i="60"/>
  <c r="L26" i="60"/>
  <c r="M26" i="60"/>
  <c r="N26" i="60"/>
  <c r="O26" i="60"/>
  <c r="P26" i="60"/>
  <c r="Q26" i="60"/>
  <c r="D26" i="60"/>
  <c r="E24" i="60"/>
  <c r="E23" i="60" s="1"/>
  <c r="F24" i="60"/>
  <c r="G24" i="60"/>
  <c r="H24" i="60"/>
  <c r="I24" i="60"/>
  <c r="I23" i="60" s="1"/>
  <c r="J24" i="60"/>
  <c r="K24" i="60"/>
  <c r="L24" i="60"/>
  <c r="M24" i="60"/>
  <c r="M23" i="60" s="1"/>
  <c r="N24" i="60"/>
  <c r="O24" i="60"/>
  <c r="Q24" i="60"/>
  <c r="Q23" i="60" s="1"/>
  <c r="D24" i="60"/>
  <c r="D23" i="60" s="1"/>
  <c r="E28" i="60"/>
  <c r="F28" i="60"/>
  <c r="G28" i="60"/>
  <c r="H28" i="60"/>
  <c r="I28" i="60"/>
  <c r="J28" i="60"/>
  <c r="K28" i="60"/>
  <c r="L28" i="60"/>
  <c r="M28" i="60"/>
  <c r="N28" i="60"/>
  <c r="O28" i="60"/>
  <c r="P28" i="60"/>
  <c r="Q28" i="60"/>
  <c r="D28" i="60"/>
  <c r="R28" i="60"/>
  <c r="R26" i="60"/>
  <c r="R24" i="60"/>
  <c r="Q10" i="60" l="1"/>
  <c r="Q9" i="60" s="1"/>
  <c r="H23" i="60"/>
  <c r="L23" i="60"/>
  <c r="O23" i="60"/>
  <c r="K23" i="60"/>
  <c r="K10" i="60" s="1"/>
  <c r="K9" i="60" s="1"/>
  <c r="G23" i="60"/>
  <c r="N23" i="60"/>
  <c r="J23" i="60"/>
  <c r="J10" i="60" s="1"/>
  <c r="J9" i="60" s="1"/>
  <c r="F23" i="60"/>
  <c r="R23" i="60"/>
  <c r="P23" i="60"/>
  <c r="R16" i="60" l="1"/>
  <c r="R33" i="60"/>
  <c r="R32" i="60" s="1"/>
  <c r="I16" i="60" l="1"/>
  <c r="P17" i="60"/>
  <c r="D17" i="60"/>
  <c r="E12" i="60"/>
  <c r="L15" i="60"/>
  <c r="L12" i="60" s="1"/>
  <c r="I15" i="60"/>
  <c r="O15" i="60" s="1"/>
  <c r="R15" i="60" s="1"/>
  <c r="I17" i="60"/>
  <c r="I18" i="60"/>
  <c r="I14" i="60"/>
  <c r="N14" i="60" s="1"/>
  <c r="R14" i="60" s="1"/>
  <c r="E21" i="60"/>
  <c r="G21" i="60"/>
  <c r="H21" i="60"/>
  <c r="L21" i="60"/>
  <c r="M21" i="60"/>
  <c r="N21" i="60"/>
  <c r="P21" i="60"/>
  <c r="F12" i="60"/>
  <c r="F11" i="60" s="1"/>
  <c r="F10" i="60" s="1"/>
  <c r="F9" i="60" s="1"/>
  <c r="G12" i="60"/>
  <c r="G11" i="60" s="1"/>
  <c r="G10" i="60" s="1"/>
  <c r="G9" i="60" s="1"/>
  <c r="H12" i="60"/>
  <c r="M12" i="60"/>
  <c r="D21" i="60"/>
  <c r="D12" i="60"/>
  <c r="I22" i="60"/>
  <c r="O22" i="60" s="1"/>
  <c r="R22" i="60" s="1"/>
  <c r="I20" i="60"/>
  <c r="N20" i="60" s="1"/>
  <c r="R20" i="60" s="1"/>
  <c r="I19" i="60"/>
  <c r="N19" i="60" s="1"/>
  <c r="R19" i="60" s="1"/>
  <c r="I13" i="60"/>
  <c r="O13" i="60" s="1"/>
  <c r="R13" i="60" s="1"/>
  <c r="D11" i="60" l="1"/>
  <c r="D10" i="60" s="1"/>
  <c r="D9" i="60" s="1"/>
  <c r="L11" i="60"/>
  <c r="L10" i="60" s="1"/>
  <c r="L9" i="60" s="1"/>
  <c r="M11" i="60"/>
  <c r="M10" i="60" s="1"/>
  <c r="M9" i="60" s="1"/>
  <c r="E11" i="60"/>
  <c r="E10" i="60" s="1"/>
  <c r="E9" i="60" s="1"/>
  <c r="H11" i="60"/>
  <c r="H10" i="60" s="1"/>
  <c r="H9" i="60" s="1"/>
  <c r="P12" i="60"/>
  <c r="P11" i="60" s="1"/>
  <c r="P10" i="60" s="1"/>
  <c r="R17" i="60"/>
  <c r="I21" i="60"/>
  <c r="R21" i="60"/>
  <c r="O21" i="60"/>
  <c r="N12" i="60"/>
  <c r="N11" i="60" s="1"/>
  <c r="N10" i="60" s="1"/>
  <c r="N9" i="60" s="1"/>
  <c r="O12" i="60"/>
  <c r="I12" i="60"/>
  <c r="P9" i="60" l="1"/>
  <c r="I11" i="60"/>
  <c r="I10" i="60" s="1"/>
  <c r="I9" i="60" s="1"/>
  <c r="O11" i="60"/>
  <c r="O10" i="60" s="1"/>
  <c r="O9" i="60" s="1"/>
  <c r="R12" i="60"/>
  <c r="R11" i="60" s="1"/>
  <c r="R10" i="60" s="1"/>
  <c r="R39" i="60" l="1"/>
  <c r="R31" i="60" s="1"/>
  <c r="R9" i="60" s="1"/>
</calcChain>
</file>

<file path=xl/sharedStrings.xml><?xml version="1.0" encoding="utf-8"?>
<sst xmlns="http://schemas.openxmlformats.org/spreadsheetml/2006/main" count="113" uniqueCount="94">
  <si>
    <t>TT</t>
  </si>
  <si>
    <t>Danh mục dự án</t>
  </si>
  <si>
    <t>Số quyết định; ngày, tháng, năm ban hành</t>
  </si>
  <si>
    <t>Tổng số (tất cả các nguồn vốn)</t>
  </si>
  <si>
    <t>I</t>
  </si>
  <si>
    <t>II</t>
  </si>
  <si>
    <t>III</t>
  </si>
  <si>
    <t>Quyết định đầu tư</t>
  </si>
  <si>
    <t>Quyết định phê duyệt quyết toán</t>
  </si>
  <si>
    <t xml:space="preserve">TMĐT </t>
  </si>
  <si>
    <t>Giá trị quyết toán</t>
  </si>
  <si>
    <t>A</t>
  </si>
  <si>
    <t>B</t>
  </si>
  <si>
    <t>Số vốn chưa bố trí so với TMĐT/giá trị quyết toán</t>
  </si>
  <si>
    <t>Điều chỉnh</t>
  </si>
  <si>
    <t>Giảm</t>
  </si>
  <si>
    <t>Tăng</t>
  </si>
  <si>
    <t>Ghi chú/Số quyết định phê duyệt dự toán chi phí chuẩn bị đầu tư</t>
  </si>
  <si>
    <t>Trong đó: nguồn vốn huyện</t>
  </si>
  <si>
    <t>Ban QLDAĐTXD huyện</t>
  </si>
  <si>
    <t>Chủ đầu tư/đơn vị thực hiện</t>
  </si>
  <si>
    <t>1428/QĐ-UBND ngày 18/6/2021</t>
  </si>
  <si>
    <t>464/QĐ-UBND ngày 10/3/2021</t>
  </si>
  <si>
    <t>Đường giao thông nông thôn từ Bản Quá đi Bản Lồm, xã Nam Cường</t>
  </si>
  <si>
    <t>Sửa chữa ngầm tràn Pác Là, thôn Pác Là, xã Yên Phong, huyện Chợ Đồn, tỉnh Bắc Kạn</t>
  </si>
  <si>
    <t>466/QĐ-UBND ngày 10/3/2021</t>
  </si>
  <si>
    <t>462/QĐ-UBND ngày 10/3/2021</t>
  </si>
  <si>
    <t>3483/QĐ-UBND ngày 30/11/2020</t>
  </si>
  <si>
    <t>Dự án: Đo đạc chỉnh lý bản đồ địa chính đất lâm nghiệp, xây dựng hệ thống hồ sơ địa chính khu đo 03 đơn vị: xã Phong Huân, xã Bằng Lãng và xã Nghĩa Tá thuộc huyện Chợ Đồn</t>
  </si>
  <si>
    <t>3031a/QĐ-UBND ngày 31/10/2019</t>
  </si>
  <si>
    <t>Tài nguyên môi trường</t>
  </si>
  <si>
    <t>Phòng Tài nguyên và Môi trường</t>
  </si>
  <si>
    <t>Kế hoạch vốn giai đoạn 2021-2025</t>
  </si>
  <si>
    <t>460/QĐ-UBND ngày 10/3/2021</t>
  </si>
  <si>
    <t>817/QĐ-UBND ngày 20/4/2021</t>
  </si>
  <si>
    <t>BIỂU ĐIỀU CHỈNH, PHÂN BỔ KẾ HOẠCH ĐẦU TƯ CÔNG NGUỒN NGÂN SÁCH ĐỊA PHƯƠNG NĂM 2022 (ĐỢT 1)</t>
  </si>
  <si>
    <t>Nâng cấp, cải tạo hệ thống kênh thoát nước từ Mỏ nước đến tổ 7 thị trấn Bằng Lũng</t>
  </si>
  <si>
    <t>Nhà công vụ điểm trường Khuổi Đẩy, Trường Tiểu học, MN Bình Trung, huyện Chợ Đồn, tỉnh Bắc Kạn (HM: 04phòng)</t>
  </si>
  <si>
    <t>Cầu tràn Pác Cưởm, thôn Nà Khảo, xã Đại Sảo, huyện Chợ Đồn</t>
  </si>
  <si>
    <t>Cầu tràn vào thôn Khuổi Tạo, xã Yên Mỹ, huyện Chợ Đồn</t>
  </si>
  <si>
    <t>Đường bê tông Khuổi Tằn, thôn Cốc Lùng, xã Đồng Thắng, huyện Chợ Đồn, tỉnh Bắc kạn</t>
  </si>
  <si>
    <t>XD đập kênh Phai Chúa thôn Nà Dạ, xã Xuân Lạc, huyện Chợ Đồn, tỉnh Bắc Kạn</t>
  </si>
  <si>
    <t xml:space="preserve">2942a/QĐ-UBND ngày 24/10/2019; 784a/QĐ-UBND ngày 14/4/2021 </t>
  </si>
  <si>
    <t>Lũy kế vốn đã giao đến hết năm 2021</t>
  </si>
  <si>
    <t>Kế hoạch vốn 2022 đã giao tại NQ số 68/NQ-HĐND ngày 17/12/2021</t>
  </si>
  <si>
    <t>Kế hoạch vốn 2022 sau điều chỉnh, bổ sung</t>
  </si>
  <si>
    <t xml:space="preserve">Kế hoạch vốn tiếp tục được phân bổ </t>
  </si>
  <si>
    <t>Cầu tràn Phai Điểng xã Tân Lập, huyện Chợ Đồn, tỉnh Bắc Kạn</t>
  </si>
  <si>
    <t>376/QĐ-UBND ngày 26/01/2022</t>
  </si>
  <si>
    <t>263/BC-TCKH ngày 15/6/2022</t>
  </si>
  <si>
    <t>264/BC-TCKH ngày 15/6/2022</t>
  </si>
  <si>
    <t>Giáo dục - Đào tạo</t>
  </si>
  <si>
    <t>361/QĐ-UBND ngày 25/01/2022</t>
  </si>
  <si>
    <t>Các hoạt động kinh tế</t>
  </si>
  <si>
    <t xml:space="preserve"> 219/QĐ-UBND ngày 19/01/2022</t>
  </si>
  <si>
    <t>423a/QĐ-UBND ngày 28/01/2022</t>
  </si>
  <si>
    <t>4668/QĐ-UBND ngày 15/9/2021</t>
  </si>
  <si>
    <t>928/QĐ-UBND ngày 22/3/2022</t>
  </si>
  <si>
    <t>Bảo đảm xã hội</t>
  </si>
  <si>
    <t>Nhà bia ghi tên liệt sỹ xã Xuân Lạc, xã Nam Cường, huyện Chợ Đồn, tỉnh Bắc Kạn</t>
  </si>
  <si>
    <t>1923/QĐ-UBND ngày 07/6/2022</t>
  </si>
  <si>
    <t>1692/QĐ-UBND ngày 25/5/2022</t>
  </si>
  <si>
    <t>Dự án khởi công mới năm 2022</t>
  </si>
  <si>
    <t>Trạm Y tế xã Tân Lập, huyện Chợ Đồn, tỉnh Bắc Kạn (HM: San nền, giải phóng mặt bằng)</t>
  </si>
  <si>
    <t>Xây dựng Hội trường Trung tâm Chính trị huyện Chợ Đồn, tỉnh Bắc Kạn</t>
  </si>
  <si>
    <t>QĐ 3485/QĐ-UBND ngày 30/11/2020</t>
  </si>
  <si>
    <t>262/BC-TCKH ngày 15/6/2022</t>
  </si>
  <si>
    <t>16=11-12+13+14-15</t>
  </si>
  <si>
    <t>QĐ 2914/QĐ-UBND ngày 14/10/2020</t>
  </si>
  <si>
    <t>1994/QĐ-UBND ngày 15/6/2022</t>
  </si>
  <si>
    <t>Số vốn đã thanh, quyết toán năm 2021</t>
  </si>
  <si>
    <t>Số vốn chuyển nguồn sang năm 2022</t>
  </si>
  <si>
    <t>Thu hồi kế hoạch vốn</t>
  </si>
  <si>
    <t>Nhà công vụ Điểm trường Tà Han, trường Tiểu học Xuân Lạc, huyện Chợ Đồn, tỉnh Bắc Kạn (HM: 05 phòng)</t>
  </si>
  <si>
    <t>Số 1055/QĐ-UBND ngày 25/3/2022</t>
  </si>
  <si>
    <t>1291/QĐ-UBND ngày 25/4/2022</t>
  </si>
  <si>
    <t>Trường Tiểu học Bằng Lãng, huyện Chợ Đồn, tỉnh Bắc Kạn</t>
  </si>
  <si>
    <t xml:space="preserve">QĐ số 47/QĐ-BQL ngày 21/4/2022 </t>
  </si>
  <si>
    <t>Phân bổ vốn chuẩn bị đầu tư công trình khởi công mới năm 2023</t>
  </si>
  <si>
    <t>Hoạt động của các cơ quan quản lý nhà nước</t>
  </si>
  <si>
    <t>Y tế</t>
  </si>
  <si>
    <t>Hoạt động kinh tế</t>
  </si>
  <si>
    <t>Kênh Vằng Quắc- Tông Luông, thôn Khau Toọc, xã Yên Phong, huyện Chợ Đồn</t>
  </si>
  <si>
    <t>QĐ 3480/QĐ-UBND ngày 30/11/2020</t>
  </si>
  <si>
    <t>1567/QĐ-UBND ngày 11/5/2022</t>
  </si>
  <si>
    <t>Vốn tài trợ Quỹ Thiện Tâm: 1,5 tỷ đồng</t>
  </si>
  <si>
    <t>Nguồn NSTW (thực hiện pháp lệnh ưu đãi người có công): 645 triệu đồng</t>
  </si>
  <si>
    <t>Dự án chuyển tiếp</t>
  </si>
  <si>
    <t>TỔNG CỘNG (A+B)</t>
  </si>
  <si>
    <t>CHI XÂY DỰNG CƠ BẢN VỐN TẬP TRUNG TRONG NƯỚC HUYỆN ĐIỀU HÀNH (I+II+III)</t>
  </si>
  <si>
    <t>ĐẦU TƯ TỪ NGUỒN THU SỬ DỤNG ĐẤT (I+II)</t>
  </si>
  <si>
    <t>Đơn vị tính: Đồng</t>
  </si>
  <si>
    <t>Dự án đã phê duyệt quyết toán</t>
  </si>
  <si>
    <t>(Kèm theo Nghị quyết số:                     /NQ-HĐND ngày               tháng 6 năm 2022 của HĐND huyện Chợ Đồn)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</si>
</sst>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₫_-;\-* #,##0.00\ _₫_-;_-* &quot;-&quot;??\ _₫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-* #,##0.00\ _V_N_D_-;\-* #,##0.00\ _V_N_D_-;_-* &quot;-&quot;??\ _V_N_D_-;_-@_-"/>
    <numFmt numFmtId="168" formatCode="_-* #,##0\ _₫_-;\-* #,##0\ _₫_-;_-* &quot;-&quot;??\ _₫_-;_-@_-"/>
    <numFmt numFmtId="169" formatCode="_(* #,##0.000_);_(* \(#,##0.000\);_(* &quot;-&quot;??_);_(@_)"/>
  </numFmts>
  <fonts count="29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  <charset val="163"/>
      <scheme val="minor"/>
    </font>
    <font>
      <sz val="11"/>
      <color indexed="8"/>
      <name val="Calibri"/>
      <family val="2"/>
    </font>
    <font>
      <sz val="12"/>
      <name val=".VnTime"/>
      <family val="2"/>
    </font>
    <font>
      <sz val="12"/>
      <name val="Times New Roman"/>
      <family val="1"/>
      <charset val="163"/>
    </font>
    <font>
      <sz val="11"/>
      <color rgb="FF000000"/>
      <name val="Arial"/>
      <family val="2"/>
      <scheme val="minor"/>
    </font>
    <font>
      <sz val="11"/>
      <color indexed="8"/>
      <name val="Helvetica Neue"/>
    </font>
    <font>
      <sz val="12"/>
      <name val="Times New Roman"/>
      <family val="1"/>
    </font>
    <font>
      <sz val="12"/>
      <color theme="1"/>
      <name val="Times New Roman"/>
      <family val="2"/>
    </font>
    <font>
      <sz val="11"/>
      <color rgb="FF000000"/>
      <name val="Arial"/>
      <family val="2"/>
    </font>
    <font>
      <sz val="14"/>
      <color theme="1"/>
      <name val="Times New Roman"/>
      <family val="2"/>
    </font>
    <font>
      <sz val="14"/>
      <color theme="1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  <scheme val="major"/>
    </font>
    <font>
      <sz val="14"/>
      <color theme="1"/>
      <name val="Times New Roman"/>
      <family val="1"/>
      <scheme val="major"/>
    </font>
    <font>
      <i/>
      <sz val="13"/>
      <name val="Times New Roman"/>
      <family val="1"/>
    </font>
    <font>
      <i/>
      <sz val="14"/>
      <name val="Times New Roman"/>
      <family val="1"/>
      <scheme val="major"/>
    </font>
    <font>
      <i/>
      <sz val="14"/>
      <color theme="1"/>
      <name val="Times New Roman"/>
      <family val="1"/>
    </font>
    <font>
      <i/>
      <sz val="14"/>
      <color theme="1"/>
      <name val="Times New Roman"/>
      <family val="1"/>
      <scheme val="major"/>
    </font>
    <font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37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7" fillId="0" borderId="0"/>
    <xf numFmtId="0" fontId="2" fillId="0" borderId="0" applyAlignment="0"/>
    <xf numFmtId="0" fontId="2" fillId="0" borderId="0"/>
    <xf numFmtId="0" fontId="4" fillId="0" borderId="0"/>
    <xf numFmtId="0" fontId="5" fillId="0" borderId="0"/>
    <xf numFmtId="0" fontId="1" fillId="0" borderId="0"/>
    <xf numFmtId="0" fontId="2" fillId="0" borderId="0"/>
    <xf numFmtId="0" fontId="3" fillId="0" borderId="0" applyAlignment="0"/>
    <xf numFmtId="0" fontId="8" fillId="0" borderId="0" applyAlignment="0"/>
    <xf numFmtId="0" fontId="2" fillId="0" borderId="0"/>
    <xf numFmtId="0" fontId="9" fillId="0" borderId="0" applyNumberFormat="0" applyFill="0" applyBorder="0" applyProtection="0">
      <alignment vertical="top"/>
    </xf>
    <xf numFmtId="0" fontId="6" fillId="0" borderId="0"/>
    <xf numFmtId="0" fontId="5" fillId="0" borderId="0"/>
    <xf numFmtId="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0" borderId="0"/>
    <xf numFmtId="0" fontId="3" fillId="0" borderId="0"/>
    <xf numFmtId="0" fontId="12" fillId="0" borderId="0"/>
    <xf numFmtId="0" fontId="12" fillId="0" borderId="0"/>
    <xf numFmtId="0" fontId="1" fillId="0" borderId="0"/>
    <xf numFmtId="165" fontId="1" fillId="0" borderId="0" applyFont="0" applyFill="0" applyBorder="0" applyAlignment="0" applyProtection="0"/>
    <xf numFmtId="0" fontId="13" fillId="0" borderId="0"/>
  </cellStyleXfs>
  <cellXfs count="124">
    <xf numFmtId="0" fontId="0" fillId="0" borderId="0" xfId="0"/>
    <xf numFmtId="1" fontId="15" fillId="0" borderId="10" xfId="2" applyNumberFormat="1" applyFont="1" applyFill="1" applyBorder="1" applyAlignment="1">
      <alignment horizontal="left" vertical="center" wrapText="1"/>
    </xf>
    <xf numFmtId="1" fontId="16" fillId="0" borderId="10" xfId="2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168" fontId="16" fillId="0" borderId="10" xfId="11" applyNumberFormat="1" applyFont="1" applyFill="1" applyBorder="1" applyAlignment="1">
      <alignment horizontal="center" vertical="center" wrapText="1"/>
    </xf>
    <xf numFmtId="168" fontId="17" fillId="0" borderId="10" xfId="11" applyNumberFormat="1" applyFont="1" applyFill="1" applyBorder="1" applyAlignment="1">
      <alignment horizontal="center" vertical="center" wrapText="1"/>
    </xf>
    <xf numFmtId="166" fontId="10" fillId="0" borderId="0" xfId="1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166" fontId="15" fillId="0" borderId="10" xfId="1" applyNumberFormat="1" applyFont="1" applyFill="1" applyBorder="1" applyAlignment="1">
      <alignment horizontal="right" vertical="center" wrapText="1"/>
    </xf>
    <xf numFmtId="0" fontId="16" fillId="0" borderId="12" xfId="0" applyFont="1" applyFill="1" applyBorder="1" applyAlignment="1">
      <alignment horizontal="left" vertical="center" wrapText="1"/>
    </xf>
    <xf numFmtId="166" fontId="16" fillId="0" borderId="12" xfId="1" applyNumberFormat="1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horizontal="left" vertical="center" wrapText="1"/>
    </xf>
    <xf numFmtId="166" fontId="16" fillId="0" borderId="10" xfId="1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66" fontId="10" fillId="0" borderId="0" xfId="1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right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 wrapText="1"/>
    </xf>
    <xf numFmtId="3" fontId="17" fillId="0" borderId="11" xfId="0" applyNumberFormat="1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left" vertical="center" wrapText="1"/>
    </xf>
    <xf numFmtId="166" fontId="17" fillId="0" borderId="11" xfId="1" applyNumberFormat="1" applyFont="1" applyFill="1" applyBorder="1" applyAlignment="1">
      <alignment horizontal="right" vertical="center" wrapText="1"/>
    </xf>
    <xf numFmtId="166" fontId="16" fillId="0" borderId="0" xfId="0" applyNumberFormat="1" applyFont="1" applyFill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166" fontId="17" fillId="0" borderId="10" xfId="1" applyNumberFormat="1" applyFont="1" applyFill="1" applyBorder="1" applyAlignment="1">
      <alignment horizontal="right" vertical="center" wrapText="1"/>
    </xf>
    <xf numFmtId="166" fontId="17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horizontal="right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166" fontId="16" fillId="0" borderId="10" xfId="1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3" fontId="17" fillId="0" borderId="2" xfId="0" applyNumberFormat="1" applyFont="1" applyFill="1" applyBorder="1" applyAlignment="1">
      <alignment horizontal="center" vertical="center" wrapText="1"/>
    </xf>
    <xf numFmtId="3" fontId="17" fillId="0" borderId="2" xfId="0" applyNumberFormat="1" applyFont="1" applyFill="1" applyBorder="1" applyAlignment="1">
      <alignment horizontal="left" vertical="center" wrapText="1"/>
    </xf>
    <xf numFmtId="166" fontId="17" fillId="0" borderId="2" xfId="1" applyNumberFormat="1" applyFont="1" applyFill="1" applyBorder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left" vertical="center" wrapText="1"/>
    </xf>
    <xf numFmtId="166" fontId="17" fillId="0" borderId="10" xfId="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166" fontId="10" fillId="0" borderId="0" xfId="1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3" fontId="17" fillId="0" borderId="15" xfId="0" applyNumberFormat="1" applyFont="1" applyFill="1" applyBorder="1" applyAlignment="1">
      <alignment horizontal="center" vertical="center" wrapText="1"/>
    </xf>
    <xf numFmtId="1" fontId="15" fillId="0" borderId="15" xfId="2" applyNumberFormat="1" applyFont="1" applyFill="1" applyBorder="1" applyAlignment="1">
      <alignment horizontal="left" vertical="center" wrapText="1"/>
    </xf>
    <xf numFmtId="166" fontId="17" fillId="0" borderId="15" xfId="1" applyNumberFormat="1" applyFont="1" applyFill="1" applyBorder="1" applyAlignment="1">
      <alignment horizontal="right" vertical="center" wrapText="1"/>
    </xf>
    <xf numFmtId="169" fontId="16" fillId="0" borderId="10" xfId="10" applyNumberFormat="1" applyFont="1" applyFill="1" applyBorder="1" applyAlignment="1">
      <alignment horizontal="left" vertical="center" wrapText="1"/>
    </xf>
    <xf numFmtId="166" fontId="22" fillId="0" borderId="10" xfId="1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166" fontId="22" fillId="0" borderId="0" xfId="0" applyNumberFormat="1" applyFont="1" applyFill="1" applyAlignment="1">
      <alignment horizontal="right" vertical="center" wrapText="1"/>
    </xf>
    <xf numFmtId="0" fontId="22" fillId="0" borderId="0" xfId="0" applyFont="1" applyFill="1" applyAlignment="1">
      <alignment horizontal="right" vertical="center" wrapText="1"/>
    </xf>
    <xf numFmtId="166" fontId="22" fillId="0" borderId="10" xfId="1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left" vertical="center" wrapText="1"/>
    </xf>
    <xf numFmtId="168" fontId="17" fillId="0" borderId="15" xfId="11" applyNumberFormat="1" applyFont="1" applyFill="1" applyBorder="1" applyAlignment="1">
      <alignment horizontal="center" vertical="center" wrapText="1"/>
    </xf>
    <xf numFmtId="168" fontId="16" fillId="0" borderId="2" xfId="11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3" fontId="16" fillId="0" borderId="9" xfId="0" applyNumberFormat="1" applyFont="1" applyFill="1" applyBorder="1" applyAlignment="1">
      <alignment horizontal="center" vertical="center" wrapText="1"/>
    </xf>
    <xf numFmtId="1" fontId="16" fillId="0" borderId="10" xfId="2" applyNumberFormat="1" applyFont="1" applyFill="1" applyBorder="1" applyAlignment="1">
      <alignment horizontal="center" vertical="center" wrapText="1"/>
    </xf>
    <xf numFmtId="169" fontId="17" fillId="0" borderId="10" xfId="10" applyNumberFormat="1" applyFont="1" applyFill="1" applyBorder="1" applyAlignment="1">
      <alignment horizontal="left" vertical="center" wrapText="1"/>
    </xf>
    <xf numFmtId="3" fontId="15" fillId="0" borderId="15" xfId="0" applyNumberFormat="1" applyFont="1" applyFill="1" applyBorder="1" applyAlignment="1">
      <alignment horizontal="center" vertical="center" wrapText="1"/>
    </xf>
    <xf numFmtId="166" fontId="15" fillId="0" borderId="15" xfId="1" applyNumberFormat="1" applyFont="1" applyFill="1" applyBorder="1" applyAlignment="1">
      <alignment horizontal="right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166" fontId="24" fillId="0" borderId="10" xfId="1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 horizontal="right" vertical="center" wrapText="1"/>
    </xf>
    <xf numFmtId="3" fontId="15" fillId="0" borderId="9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right" vertical="center" wrapText="1"/>
    </xf>
    <xf numFmtId="166" fontId="25" fillId="0" borderId="0" xfId="0" applyNumberFormat="1" applyFont="1" applyFill="1" applyAlignment="1">
      <alignment horizontal="right" vertical="center" wrapText="1"/>
    </xf>
    <xf numFmtId="168" fontId="16" fillId="0" borderId="12" xfId="11" applyNumberFormat="1" applyFont="1" applyFill="1" applyBorder="1" applyAlignment="1">
      <alignment horizontal="center" vertical="center" wrapText="1"/>
    </xf>
    <xf numFmtId="166" fontId="16" fillId="0" borderId="12" xfId="1" applyNumberFormat="1" applyFont="1" applyFill="1" applyBorder="1" applyAlignment="1">
      <alignment horizontal="center" vertical="center" wrapText="1"/>
    </xf>
    <xf numFmtId="166" fontId="16" fillId="0" borderId="10" xfId="1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right" vertical="center"/>
    </xf>
    <xf numFmtId="3" fontId="16" fillId="0" borderId="10" xfId="1" applyNumberFormat="1" applyFont="1" applyFill="1" applyBorder="1" applyAlignment="1">
      <alignment horizontal="right" vertical="center"/>
    </xf>
    <xf numFmtId="3" fontId="10" fillId="0" borderId="10" xfId="1" applyNumberFormat="1" applyFont="1" applyFill="1" applyBorder="1" applyAlignment="1">
      <alignment horizontal="right" vertical="center"/>
    </xf>
    <xf numFmtId="3" fontId="14" fillId="0" borderId="10" xfId="0" applyNumberFormat="1" applyFont="1" applyFill="1" applyBorder="1" applyAlignment="1">
      <alignment vertical="center"/>
    </xf>
    <xf numFmtId="166" fontId="16" fillId="0" borderId="0" xfId="1" applyNumberFormat="1" applyFont="1" applyFill="1" applyAlignment="1">
      <alignment horizontal="right" vertical="center" wrapText="1"/>
    </xf>
    <xf numFmtId="169" fontId="16" fillId="0" borderId="10" xfId="10" applyNumberFormat="1" applyFont="1" applyFill="1" applyBorder="1" applyAlignment="1">
      <alignment horizontal="center" vertical="center" wrapText="1"/>
    </xf>
    <xf numFmtId="169" fontId="22" fillId="0" borderId="10" xfId="10" applyNumberFormat="1" applyFont="1" applyFill="1" applyBorder="1" applyAlignment="1">
      <alignment horizontal="left" vertical="center" wrapText="1"/>
    </xf>
    <xf numFmtId="3" fontId="23" fillId="0" borderId="10" xfId="0" applyNumberFormat="1" applyFont="1" applyFill="1" applyBorder="1" applyAlignment="1">
      <alignment horizontal="right" vertical="center"/>
    </xf>
    <xf numFmtId="169" fontId="25" fillId="0" borderId="10" xfId="1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right" vertical="center"/>
    </xf>
    <xf numFmtId="3" fontId="16" fillId="0" borderId="12" xfId="1" applyNumberFormat="1" applyFont="1" applyFill="1" applyBorder="1" applyAlignment="1">
      <alignment horizontal="right" vertical="center"/>
    </xf>
    <xf numFmtId="166" fontId="28" fillId="0" borderId="2" xfId="1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0" fillId="0" borderId="1" xfId="0" applyFont="1" applyFill="1" applyBorder="1" applyAlignment="1">
      <alignment horizontal="right" vertical="center" wrapText="1"/>
    </xf>
    <xf numFmtId="3" fontId="28" fillId="0" borderId="2" xfId="2" applyNumberFormat="1" applyFont="1" applyFill="1" applyBorder="1" applyAlignment="1">
      <alignment horizontal="center" vertical="center" wrapText="1"/>
    </xf>
    <xf numFmtId="166" fontId="28" fillId="0" borderId="2" xfId="1" applyNumberFormat="1" applyFont="1" applyFill="1" applyBorder="1" applyAlignment="1">
      <alignment horizontal="center" vertical="center" wrapText="1"/>
    </xf>
    <xf numFmtId="166" fontId="28" fillId="0" borderId="3" xfId="1" applyNumberFormat="1" applyFont="1" applyFill="1" applyBorder="1" applyAlignment="1">
      <alignment horizontal="center" vertical="center" wrapText="1"/>
    </xf>
    <xf numFmtId="166" fontId="28" fillId="0" borderId="4" xfId="1" applyNumberFormat="1" applyFont="1" applyFill="1" applyBorder="1" applyAlignment="1">
      <alignment horizontal="center" vertical="center" wrapText="1"/>
    </xf>
    <xf numFmtId="166" fontId="28" fillId="0" borderId="5" xfId="1" applyNumberFormat="1" applyFont="1" applyFill="1" applyBorder="1" applyAlignment="1">
      <alignment horizontal="center" vertical="center" wrapText="1"/>
    </xf>
    <xf numFmtId="166" fontId="28" fillId="0" borderId="6" xfId="1" applyNumberFormat="1" applyFont="1" applyFill="1" applyBorder="1" applyAlignment="1">
      <alignment horizontal="center" vertical="center" wrapText="1"/>
    </xf>
    <xf numFmtId="166" fontId="28" fillId="0" borderId="7" xfId="1" applyNumberFormat="1" applyFont="1" applyFill="1" applyBorder="1" applyAlignment="1">
      <alignment horizontal="center" vertical="center" wrapText="1"/>
    </xf>
    <xf numFmtId="166" fontId="28" fillId="0" borderId="8" xfId="1" applyNumberFormat="1" applyFont="1" applyFill="1" applyBorder="1" applyAlignment="1">
      <alignment horizontal="center" vertical="center" wrapText="1"/>
    </xf>
    <xf numFmtId="166" fontId="28" fillId="0" borderId="13" xfId="1" applyNumberFormat="1" applyFont="1" applyFill="1" applyBorder="1" applyAlignment="1">
      <alignment horizontal="center" vertical="center" wrapText="1"/>
    </xf>
    <xf numFmtId="166" fontId="28" fillId="0" borderId="14" xfId="1" applyNumberFormat="1" applyFont="1" applyFill="1" applyBorder="1" applyAlignment="1">
      <alignment horizontal="center" vertical="center" wrapText="1"/>
    </xf>
    <xf numFmtId="166" fontId="28" fillId="0" borderId="9" xfId="1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166" fontId="17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 wrapText="1"/>
    </xf>
    <xf numFmtId="166" fontId="17" fillId="0" borderId="0" xfId="1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166" fontId="24" fillId="0" borderId="0" xfId="0" applyNumberFormat="1" applyFont="1" applyFill="1" applyBorder="1" applyAlignment="1">
      <alignment horizontal="right" vertical="center" wrapText="1"/>
    </xf>
    <xf numFmtId="166" fontId="16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166" fontId="15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166" fontId="22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right" vertical="center" wrapText="1"/>
    </xf>
    <xf numFmtId="166" fontId="25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</cellXfs>
  <cellStyles count="37">
    <cellStyle name="Bình thường" xfId="0" builtinId="0"/>
    <cellStyle name="Bình thường 2" xfId="3"/>
    <cellStyle name="Comma [0] 2" xfId="5"/>
    <cellStyle name="Comma [0] 3" xfId="6"/>
    <cellStyle name="Comma 10 10" xfId="7"/>
    <cellStyle name="Comma 11" xfId="8"/>
    <cellStyle name="Comma 2" xfId="9"/>
    <cellStyle name="Comma 2 2" xfId="10"/>
    <cellStyle name="Comma 2 3" xfId="35"/>
    <cellStyle name="Comma 3" xfId="11"/>
    <cellStyle name="Comma 3 2" xfId="12"/>
    <cellStyle name="Comma 4" xfId="29"/>
    <cellStyle name="Comma 6" xfId="13"/>
    <cellStyle name="Comma 7" xfId="14"/>
    <cellStyle name="Chuẩn 2" xfId="4"/>
    <cellStyle name="Chuẩn 2 2" xfId="30"/>
    <cellStyle name="Dấu_phảy" xfId="1" builtinId="3"/>
    <cellStyle name="Normal 10" xfId="32"/>
    <cellStyle name="Normal 11" xfId="36"/>
    <cellStyle name="Normal 13" xfId="15"/>
    <cellStyle name="Normal 2" xfId="16"/>
    <cellStyle name="Normal 2 2" xfId="17"/>
    <cellStyle name="Normal 2 3" xfId="18"/>
    <cellStyle name="Normal 2 3 2" xfId="19"/>
    <cellStyle name="Normal 2 4" xfId="20"/>
    <cellStyle name="Normal 2 5" xfId="33"/>
    <cellStyle name="Normal 3" xfId="21"/>
    <cellStyle name="Normal 3 2" xfId="22"/>
    <cellStyle name="Normal 3 3" xfId="34"/>
    <cellStyle name="Normal 4" xfId="23"/>
    <cellStyle name="Normal 5" xfId="24"/>
    <cellStyle name="Normal 6" xfId="25"/>
    <cellStyle name="Normal 7" xfId="26"/>
    <cellStyle name="Normal 8" xfId="27"/>
    <cellStyle name="Normal 9" xfId="31"/>
    <cellStyle name="Normal_Bieu mau (CV )" xfId="2"/>
    <cellStyle name="Percent 2" xfId="28"/>
  </cellStyles>
  <dxfs count="0"/>
  <tableStyles count="0" defaultTableStyle="TableStyleMedium9" defaultPivotStyle="PivotStyleLight16"/>
  <colors>
    <mruColors>
      <color rgb="FFFF0000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hủ đề của Office">
  <a:themeElements>
    <a:clrScheme name="Văn phòng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ăn phòng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Văn phòng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2"/>
  <sheetViews>
    <sheetView tabSelected="1" zoomScale="70" zoomScaleNormal="70" zoomScalePageLayoutView="55" workbookViewId="0">
      <selection activeCell="V41" sqref="V41"/>
    </sheetView>
  </sheetViews>
  <sheetFormatPr defaultColWidth="8.875" defaultRowHeight="15.75"/>
  <cols>
    <col min="1" max="1" width="5.125" style="15" customWidth="1"/>
    <col min="2" max="2" width="33.25" style="16" customWidth="1"/>
    <col min="3" max="3" width="14" style="15" customWidth="1"/>
    <col min="4" max="5" width="17.25" style="6" customWidth="1"/>
    <col min="6" max="6" width="14" style="17" customWidth="1"/>
    <col min="7" max="7" width="17.875" style="6" customWidth="1"/>
    <col min="8" max="8" width="17.375" style="6" customWidth="1"/>
    <col min="9" max="9" width="16" style="6" customWidth="1"/>
    <col min="10" max="11" width="16.25" style="6" hidden="1" customWidth="1"/>
    <col min="12" max="12" width="17.875" style="6" customWidth="1"/>
    <col min="13" max="13" width="16.125" style="42" customWidth="1"/>
    <col min="14" max="14" width="14.625" style="6" customWidth="1"/>
    <col min="15" max="15" width="15.375" style="6" customWidth="1"/>
    <col min="16" max="16" width="16.625" style="6" customWidth="1"/>
    <col min="17" max="17" width="14.375" style="6" customWidth="1"/>
    <col min="18" max="18" width="16.75" style="6" customWidth="1"/>
    <col min="19" max="19" width="13.875" style="15" customWidth="1"/>
    <col min="20" max="20" width="15.5" style="15" customWidth="1"/>
    <col min="21" max="21" width="16.25" style="40" customWidth="1"/>
    <col min="22" max="22" width="18.375" style="105" customWidth="1"/>
    <col min="23" max="23" width="17.75" style="105" customWidth="1"/>
    <col min="24" max="25" width="8.875" style="105"/>
    <col min="26" max="16384" width="8.875" style="40"/>
  </cols>
  <sheetData>
    <row r="1" spans="1:25" ht="21.75" customHeight="1">
      <c r="A1" s="91" t="s">
        <v>35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5" ht="18.75">
      <c r="A2" s="104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5">
      <c r="S3" s="92" t="s">
        <v>91</v>
      </c>
      <c r="T3" s="92"/>
    </row>
    <row r="4" spans="1:25" ht="15.6" customHeight="1">
      <c r="A4" s="93" t="s">
        <v>0</v>
      </c>
      <c r="B4" s="93" t="s">
        <v>1</v>
      </c>
      <c r="C4" s="93" t="s">
        <v>7</v>
      </c>
      <c r="D4" s="93"/>
      <c r="E4" s="93"/>
      <c r="F4" s="94" t="s">
        <v>8</v>
      </c>
      <c r="G4" s="94"/>
      <c r="H4" s="94" t="s">
        <v>43</v>
      </c>
      <c r="I4" s="94" t="s">
        <v>13</v>
      </c>
      <c r="J4" s="99" t="s">
        <v>70</v>
      </c>
      <c r="K4" s="99" t="s">
        <v>71</v>
      </c>
      <c r="L4" s="94" t="s">
        <v>32</v>
      </c>
      <c r="M4" s="99" t="s">
        <v>44</v>
      </c>
      <c r="N4" s="95" t="s">
        <v>14</v>
      </c>
      <c r="O4" s="96"/>
      <c r="P4" s="99" t="s">
        <v>46</v>
      </c>
      <c r="Q4" s="99" t="s">
        <v>72</v>
      </c>
      <c r="R4" s="99" t="s">
        <v>45</v>
      </c>
      <c r="S4" s="93" t="s">
        <v>20</v>
      </c>
      <c r="T4" s="93" t="s">
        <v>17</v>
      </c>
    </row>
    <row r="5" spans="1:25">
      <c r="A5" s="93"/>
      <c r="B5" s="93"/>
      <c r="C5" s="93"/>
      <c r="D5" s="93"/>
      <c r="E5" s="93"/>
      <c r="F5" s="94"/>
      <c r="G5" s="94"/>
      <c r="H5" s="94"/>
      <c r="I5" s="94"/>
      <c r="J5" s="103"/>
      <c r="K5" s="103"/>
      <c r="L5" s="94"/>
      <c r="M5" s="103"/>
      <c r="N5" s="97"/>
      <c r="O5" s="98"/>
      <c r="P5" s="103"/>
      <c r="Q5" s="103"/>
      <c r="R5" s="103"/>
      <c r="S5" s="93"/>
      <c r="T5" s="93"/>
    </row>
    <row r="6" spans="1:25" ht="18.75" customHeight="1">
      <c r="A6" s="93"/>
      <c r="B6" s="93"/>
      <c r="C6" s="93" t="s">
        <v>2</v>
      </c>
      <c r="D6" s="101" t="s">
        <v>9</v>
      </c>
      <c r="E6" s="102"/>
      <c r="F6" s="94" t="s">
        <v>2</v>
      </c>
      <c r="G6" s="94" t="s">
        <v>10</v>
      </c>
      <c r="H6" s="94"/>
      <c r="I6" s="94"/>
      <c r="J6" s="103"/>
      <c r="K6" s="103"/>
      <c r="L6" s="94"/>
      <c r="M6" s="103"/>
      <c r="N6" s="99" t="s">
        <v>15</v>
      </c>
      <c r="O6" s="99" t="s">
        <v>16</v>
      </c>
      <c r="P6" s="103"/>
      <c r="Q6" s="103"/>
      <c r="R6" s="103"/>
      <c r="S6" s="93"/>
      <c r="T6" s="93"/>
    </row>
    <row r="7" spans="1:25" ht="54" customHeight="1">
      <c r="A7" s="93"/>
      <c r="B7" s="93"/>
      <c r="C7" s="93"/>
      <c r="D7" s="90" t="s">
        <v>3</v>
      </c>
      <c r="E7" s="90" t="s">
        <v>18</v>
      </c>
      <c r="F7" s="94"/>
      <c r="G7" s="94"/>
      <c r="H7" s="94"/>
      <c r="I7" s="94"/>
      <c r="J7" s="100"/>
      <c r="K7" s="100"/>
      <c r="L7" s="94"/>
      <c r="M7" s="100"/>
      <c r="N7" s="100"/>
      <c r="O7" s="100"/>
      <c r="P7" s="100"/>
      <c r="Q7" s="100"/>
      <c r="R7" s="100"/>
      <c r="S7" s="93"/>
      <c r="T7" s="93"/>
    </row>
    <row r="8" spans="1:25" ht="31.5">
      <c r="A8" s="41">
        <v>1</v>
      </c>
      <c r="B8" s="41">
        <v>2</v>
      </c>
      <c r="C8" s="41">
        <v>3</v>
      </c>
      <c r="D8" s="41">
        <v>4</v>
      </c>
      <c r="E8" s="41">
        <v>5</v>
      </c>
      <c r="F8" s="41">
        <v>6</v>
      </c>
      <c r="G8" s="41">
        <v>7</v>
      </c>
      <c r="H8" s="41">
        <v>8</v>
      </c>
      <c r="I8" s="41">
        <v>9</v>
      </c>
      <c r="J8" s="41"/>
      <c r="K8" s="41"/>
      <c r="L8" s="41">
        <v>10</v>
      </c>
      <c r="M8" s="41">
        <v>11</v>
      </c>
      <c r="N8" s="41">
        <v>12</v>
      </c>
      <c r="O8" s="41">
        <v>13</v>
      </c>
      <c r="P8" s="41">
        <v>14</v>
      </c>
      <c r="Q8" s="41">
        <v>15</v>
      </c>
      <c r="R8" s="41" t="s">
        <v>67</v>
      </c>
      <c r="S8" s="41">
        <v>16</v>
      </c>
      <c r="T8" s="41">
        <v>17</v>
      </c>
    </row>
    <row r="9" spans="1:25" s="30" customFormat="1" ht="29.25" customHeight="1">
      <c r="A9" s="35"/>
      <c r="B9" s="36" t="s">
        <v>88</v>
      </c>
      <c r="C9" s="35"/>
      <c r="D9" s="37">
        <f>D10+D31</f>
        <v>40307703899</v>
      </c>
      <c r="E9" s="37">
        <f t="shared" ref="E9:R9" si="0">E10+E31</f>
        <v>38162248899</v>
      </c>
      <c r="F9" s="37">
        <f t="shared" si="0"/>
        <v>0</v>
      </c>
      <c r="G9" s="37">
        <f t="shared" si="0"/>
        <v>24171403214</v>
      </c>
      <c r="H9" s="37">
        <f t="shared" si="0"/>
        <v>19125852549</v>
      </c>
      <c r="I9" s="37">
        <f t="shared" si="0"/>
        <v>4076147791</v>
      </c>
      <c r="J9" s="37">
        <f t="shared" si="0"/>
        <v>857148974</v>
      </c>
      <c r="K9" s="37">
        <f t="shared" si="0"/>
        <v>142851026</v>
      </c>
      <c r="L9" s="37">
        <f t="shared" si="0"/>
        <v>37380647287</v>
      </c>
      <c r="M9" s="37">
        <f t="shared" si="0"/>
        <v>5835000000</v>
      </c>
      <c r="N9" s="37">
        <f t="shared" si="0"/>
        <v>333064650</v>
      </c>
      <c r="O9" s="37">
        <f t="shared" si="0"/>
        <v>333064650</v>
      </c>
      <c r="P9" s="37">
        <f t="shared" si="0"/>
        <v>2038195812</v>
      </c>
      <c r="Q9" s="37">
        <f t="shared" si="0"/>
        <v>496739626</v>
      </c>
      <c r="R9" s="37">
        <f t="shared" si="0"/>
        <v>7376456186</v>
      </c>
      <c r="S9" s="35"/>
      <c r="T9" s="35"/>
      <c r="V9" s="106"/>
      <c r="W9" s="107"/>
      <c r="X9" s="107"/>
      <c r="Y9" s="107"/>
    </row>
    <row r="10" spans="1:25" s="22" customFormat="1" ht="72" customHeight="1">
      <c r="A10" s="23" t="s">
        <v>11</v>
      </c>
      <c r="B10" s="24" t="s">
        <v>89</v>
      </c>
      <c r="C10" s="23"/>
      <c r="D10" s="25">
        <f>D11+D23+D28</f>
        <v>35022240632</v>
      </c>
      <c r="E10" s="25">
        <f t="shared" ref="E10:R10" si="1">E11+E23+E28</f>
        <v>33522240632</v>
      </c>
      <c r="F10" s="25">
        <f t="shared" si="1"/>
        <v>0</v>
      </c>
      <c r="G10" s="25">
        <f t="shared" si="1"/>
        <v>21243142840</v>
      </c>
      <c r="H10" s="25">
        <f t="shared" si="1"/>
        <v>15745852549</v>
      </c>
      <c r="I10" s="25">
        <f t="shared" si="1"/>
        <v>3997290291</v>
      </c>
      <c r="J10" s="25">
        <f t="shared" si="1"/>
        <v>0</v>
      </c>
      <c r="K10" s="25">
        <f t="shared" si="1"/>
        <v>0</v>
      </c>
      <c r="L10" s="25">
        <f t="shared" si="1"/>
        <v>32959250911</v>
      </c>
      <c r="M10" s="25">
        <f t="shared" si="1"/>
        <v>5335000000</v>
      </c>
      <c r="N10" s="25">
        <f t="shared" si="1"/>
        <v>254207150</v>
      </c>
      <c r="O10" s="25">
        <f t="shared" si="1"/>
        <v>254207150</v>
      </c>
      <c r="P10" s="25">
        <f t="shared" si="1"/>
        <v>2038195812</v>
      </c>
      <c r="Q10" s="25">
        <f t="shared" si="1"/>
        <v>0</v>
      </c>
      <c r="R10" s="25">
        <f t="shared" si="1"/>
        <v>7373195812</v>
      </c>
      <c r="S10" s="23"/>
      <c r="T10" s="23"/>
      <c r="V10" s="108"/>
      <c r="W10" s="109"/>
      <c r="X10" s="108"/>
      <c r="Y10" s="108"/>
    </row>
    <row r="11" spans="1:25" s="30" customFormat="1" ht="25.5" customHeight="1">
      <c r="A11" s="27" t="s">
        <v>4</v>
      </c>
      <c r="B11" s="38" t="s">
        <v>92</v>
      </c>
      <c r="C11" s="27"/>
      <c r="D11" s="28">
        <f>D12+D21</f>
        <v>23037240632</v>
      </c>
      <c r="E11" s="28">
        <f t="shared" ref="E11:R11" si="2">E12+E21</f>
        <v>21537240632</v>
      </c>
      <c r="F11" s="28">
        <f t="shared" si="2"/>
        <v>0</v>
      </c>
      <c r="G11" s="28">
        <f t="shared" si="2"/>
        <v>21243142840</v>
      </c>
      <c r="H11" s="28">
        <f t="shared" si="2"/>
        <v>15745852549</v>
      </c>
      <c r="I11" s="28">
        <f t="shared" si="2"/>
        <v>3997290291</v>
      </c>
      <c r="J11" s="28">
        <f t="shared" si="2"/>
        <v>0</v>
      </c>
      <c r="K11" s="28">
        <f t="shared" si="2"/>
        <v>0</v>
      </c>
      <c r="L11" s="28">
        <f t="shared" si="2"/>
        <v>14474250911</v>
      </c>
      <c r="M11" s="28">
        <f t="shared" si="2"/>
        <v>3535000000</v>
      </c>
      <c r="N11" s="28">
        <f t="shared" si="2"/>
        <v>254207150</v>
      </c>
      <c r="O11" s="28">
        <f t="shared" si="2"/>
        <v>254207150</v>
      </c>
      <c r="P11" s="28">
        <f t="shared" si="2"/>
        <v>462290291</v>
      </c>
      <c r="Q11" s="28">
        <f t="shared" si="2"/>
        <v>0</v>
      </c>
      <c r="R11" s="28">
        <f t="shared" si="2"/>
        <v>3997290291</v>
      </c>
      <c r="S11" s="27"/>
      <c r="T11" s="27"/>
      <c r="V11" s="107"/>
      <c r="W11" s="106"/>
      <c r="X11" s="107"/>
      <c r="Y11" s="107"/>
    </row>
    <row r="12" spans="1:25" s="69" customFormat="1" ht="23.25" customHeight="1">
      <c r="A12" s="67"/>
      <c r="B12" s="1" t="s">
        <v>53</v>
      </c>
      <c r="C12" s="67"/>
      <c r="D12" s="68">
        <f>SUM(D13:D20)</f>
        <v>22194462142</v>
      </c>
      <c r="E12" s="68">
        <f t="shared" ref="E12:R12" si="3">SUM(E13:E20)</f>
        <v>20694462142</v>
      </c>
      <c r="F12" s="68">
        <f t="shared" si="3"/>
        <v>0</v>
      </c>
      <c r="G12" s="68">
        <f t="shared" si="3"/>
        <v>20470379840</v>
      </c>
      <c r="H12" s="68">
        <f t="shared" si="3"/>
        <v>15217852549</v>
      </c>
      <c r="I12" s="68">
        <f t="shared" si="3"/>
        <v>3752527291</v>
      </c>
      <c r="J12" s="68"/>
      <c r="K12" s="68"/>
      <c r="L12" s="68">
        <f t="shared" si="3"/>
        <v>13631472421</v>
      </c>
      <c r="M12" s="68">
        <f t="shared" si="3"/>
        <v>3305000000</v>
      </c>
      <c r="N12" s="68">
        <f t="shared" si="3"/>
        <v>254207150</v>
      </c>
      <c r="O12" s="68">
        <f t="shared" si="3"/>
        <v>239444150</v>
      </c>
      <c r="P12" s="68">
        <f t="shared" si="3"/>
        <v>462290291</v>
      </c>
      <c r="Q12" s="68"/>
      <c r="R12" s="68">
        <f t="shared" si="3"/>
        <v>3752527291</v>
      </c>
      <c r="S12" s="67"/>
      <c r="T12" s="67"/>
      <c r="V12" s="110"/>
      <c r="W12" s="111"/>
      <c r="X12" s="110"/>
      <c r="Y12" s="110"/>
    </row>
    <row r="13" spans="1:25" s="22" customFormat="1" ht="128.25" customHeight="1">
      <c r="A13" s="31">
        <v>1</v>
      </c>
      <c r="B13" s="50" t="s">
        <v>36</v>
      </c>
      <c r="C13" s="4" t="s">
        <v>42</v>
      </c>
      <c r="D13" s="14">
        <v>9170085051</v>
      </c>
      <c r="E13" s="14">
        <v>9170085051</v>
      </c>
      <c r="F13" s="77" t="s">
        <v>48</v>
      </c>
      <c r="G13" s="78">
        <v>8789220087</v>
      </c>
      <c r="H13" s="14">
        <v>8603852549</v>
      </c>
      <c r="I13" s="14">
        <f>G13-H13</f>
        <v>185367538</v>
      </c>
      <c r="J13" s="14"/>
      <c r="K13" s="14"/>
      <c r="L13" s="14">
        <v>2050000000</v>
      </c>
      <c r="M13" s="14"/>
      <c r="N13" s="14"/>
      <c r="O13" s="14">
        <f>I13</f>
        <v>185367538</v>
      </c>
      <c r="P13" s="14"/>
      <c r="Q13" s="14"/>
      <c r="R13" s="14">
        <f t="shared" ref="R13:R20" si="4">M13-N13+O13+P13-Q13</f>
        <v>185367538</v>
      </c>
      <c r="S13" s="31" t="s">
        <v>19</v>
      </c>
      <c r="T13" s="31"/>
      <c r="V13" s="108"/>
      <c r="W13" s="112"/>
      <c r="X13" s="108"/>
      <c r="Y13" s="108"/>
    </row>
    <row r="14" spans="1:25" s="22" customFormat="1" ht="56.25">
      <c r="A14" s="31">
        <v>2</v>
      </c>
      <c r="B14" s="50" t="s">
        <v>38</v>
      </c>
      <c r="C14" s="3" t="s">
        <v>33</v>
      </c>
      <c r="D14" s="79">
        <v>1078357219</v>
      </c>
      <c r="E14" s="79">
        <v>1078357219</v>
      </c>
      <c r="F14" s="77" t="s">
        <v>54</v>
      </c>
      <c r="G14" s="14">
        <v>950003173</v>
      </c>
      <c r="H14" s="80">
        <v>644000000</v>
      </c>
      <c r="I14" s="14">
        <f>G14-H14</f>
        <v>306003173</v>
      </c>
      <c r="J14" s="14"/>
      <c r="K14" s="14"/>
      <c r="L14" s="79">
        <v>1078357219</v>
      </c>
      <c r="M14" s="14">
        <v>320000000</v>
      </c>
      <c r="N14" s="14">
        <f>M14-I14</f>
        <v>13996827</v>
      </c>
      <c r="O14" s="14"/>
      <c r="P14" s="14"/>
      <c r="Q14" s="14"/>
      <c r="R14" s="14">
        <f t="shared" si="4"/>
        <v>306003173</v>
      </c>
      <c r="S14" s="31" t="s">
        <v>19</v>
      </c>
      <c r="T14" s="31"/>
      <c r="V14" s="108"/>
      <c r="W14" s="112"/>
      <c r="X14" s="108"/>
      <c r="Y14" s="108"/>
    </row>
    <row r="15" spans="1:25" s="22" customFormat="1" ht="56.25">
      <c r="A15" s="31">
        <v>3</v>
      </c>
      <c r="B15" s="50" t="s">
        <v>39</v>
      </c>
      <c r="C15" s="3" t="s">
        <v>34</v>
      </c>
      <c r="D15" s="79">
        <v>829218135</v>
      </c>
      <c r="E15" s="79">
        <v>829218135</v>
      </c>
      <c r="F15" s="77" t="s">
        <v>55</v>
      </c>
      <c r="G15" s="14">
        <v>753753903</v>
      </c>
      <c r="H15" s="80">
        <v>640000000</v>
      </c>
      <c r="I15" s="14">
        <f t="shared" ref="I15:I18" si="5">G15-H15</f>
        <v>113753903</v>
      </c>
      <c r="J15" s="14"/>
      <c r="K15" s="14"/>
      <c r="L15" s="14">
        <f>E15</f>
        <v>829218135</v>
      </c>
      <c r="M15" s="14">
        <v>100000000</v>
      </c>
      <c r="N15" s="14"/>
      <c r="O15" s="14">
        <f>I15-M15</f>
        <v>13753903</v>
      </c>
      <c r="P15" s="14"/>
      <c r="Q15" s="14"/>
      <c r="R15" s="14">
        <f t="shared" si="4"/>
        <v>113753903</v>
      </c>
      <c r="S15" s="31" t="s">
        <v>19</v>
      </c>
      <c r="T15" s="31"/>
      <c r="V15" s="108"/>
      <c r="W15" s="112"/>
      <c r="X15" s="108"/>
      <c r="Y15" s="108"/>
    </row>
    <row r="16" spans="1:25" s="22" customFormat="1" ht="61.5" customHeight="1">
      <c r="A16" s="31">
        <v>4</v>
      </c>
      <c r="B16" s="9" t="s">
        <v>23</v>
      </c>
      <c r="C16" s="3" t="s">
        <v>56</v>
      </c>
      <c r="D16" s="79">
        <v>4868422200</v>
      </c>
      <c r="E16" s="81">
        <v>3368422200</v>
      </c>
      <c r="F16" s="77" t="s">
        <v>57</v>
      </c>
      <c r="G16" s="14">
        <v>4717827000</v>
      </c>
      <c r="H16" s="14">
        <v>2100000000</v>
      </c>
      <c r="I16" s="14">
        <f>G16-H16-1500000000</f>
        <v>1117827000</v>
      </c>
      <c r="J16" s="14"/>
      <c r="K16" s="14"/>
      <c r="L16" s="14">
        <v>3425517530</v>
      </c>
      <c r="M16" s="14">
        <v>890000000</v>
      </c>
      <c r="N16" s="14"/>
      <c r="O16" s="14"/>
      <c r="P16" s="14">
        <v>227827000</v>
      </c>
      <c r="Q16" s="14"/>
      <c r="R16" s="14">
        <f t="shared" si="4"/>
        <v>1117827000</v>
      </c>
      <c r="S16" s="31" t="s">
        <v>19</v>
      </c>
      <c r="T16" s="31" t="s">
        <v>85</v>
      </c>
      <c r="U16" s="82"/>
      <c r="V16" s="108"/>
      <c r="W16" s="112"/>
      <c r="X16" s="108"/>
      <c r="Y16" s="108"/>
    </row>
    <row r="17" spans="1:25" s="22" customFormat="1" ht="63" customHeight="1">
      <c r="A17" s="31">
        <v>5</v>
      </c>
      <c r="B17" s="50" t="s">
        <v>24</v>
      </c>
      <c r="C17" s="31" t="s">
        <v>25</v>
      </c>
      <c r="D17" s="79">
        <f>E17</f>
        <v>1675415456</v>
      </c>
      <c r="E17" s="14">
        <v>1675415456</v>
      </c>
      <c r="F17" s="32" t="s">
        <v>61</v>
      </c>
      <c r="G17" s="14">
        <v>1585722000</v>
      </c>
      <c r="H17" s="80">
        <v>800000000</v>
      </c>
      <c r="I17" s="14">
        <f t="shared" si="5"/>
        <v>785722000</v>
      </c>
      <c r="J17" s="14"/>
      <c r="K17" s="14"/>
      <c r="L17" s="14">
        <v>1675415456</v>
      </c>
      <c r="M17" s="14">
        <v>600000000</v>
      </c>
      <c r="N17" s="14"/>
      <c r="O17" s="14"/>
      <c r="P17" s="14">
        <f>G17-H17-M17</f>
        <v>185722000</v>
      </c>
      <c r="Q17" s="14"/>
      <c r="R17" s="14">
        <f t="shared" si="4"/>
        <v>785722000</v>
      </c>
      <c r="S17" s="31" t="s">
        <v>19</v>
      </c>
      <c r="T17" s="31"/>
      <c r="V17" s="108"/>
      <c r="W17" s="112"/>
      <c r="X17" s="108"/>
      <c r="Y17" s="108"/>
    </row>
    <row r="18" spans="1:25" s="22" customFormat="1" ht="59.25" customHeight="1">
      <c r="A18" s="31">
        <v>6</v>
      </c>
      <c r="B18" s="50" t="s">
        <v>40</v>
      </c>
      <c r="C18" s="3" t="s">
        <v>22</v>
      </c>
      <c r="D18" s="79">
        <v>1236145050</v>
      </c>
      <c r="E18" s="79">
        <v>1236145050</v>
      </c>
      <c r="F18" s="77" t="s">
        <v>60</v>
      </c>
      <c r="G18" s="14">
        <v>1139064000</v>
      </c>
      <c r="H18" s="80">
        <v>650000000</v>
      </c>
      <c r="I18" s="14">
        <f t="shared" si="5"/>
        <v>489064000</v>
      </c>
      <c r="J18" s="14"/>
      <c r="K18" s="14"/>
      <c r="L18" s="14">
        <v>1236145050</v>
      </c>
      <c r="M18" s="14">
        <v>400000000</v>
      </c>
      <c r="N18" s="14"/>
      <c r="O18" s="14">
        <v>40322709</v>
      </c>
      <c r="P18" s="14">
        <v>48741291</v>
      </c>
      <c r="Q18" s="14"/>
      <c r="R18" s="14">
        <f t="shared" si="4"/>
        <v>489064000</v>
      </c>
      <c r="S18" s="31" t="s">
        <v>19</v>
      </c>
      <c r="T18" s="31"/>
      <c r="U18" s="82"/>
      <c r="V18" s="108"/>
      <c r="W18" s="112"/>
      <c r="X18" s="108"/>
      <c r="Y18" s="108"/>
    </row>
    <row r="19" spans="1:25" s="22" customFormat="1" ht="104.25" customHeight="1">
      <c r="A19" s="31">
        <v>7</v>
      </c>
      <c r="B19" s="50" t="s">
        <v>47</v>
      </c>
      <c r="C19" s="83" t="s">
        <v>21</v>
      </c>
      <c r="D19" s="14">
        <v>2094532844</v>
      </c>
      <c r="E19" s="14">
        <v>2094532844</v>
      </c>
      <c r="F19" s="32" t="s">
        <v>49</v>
      </c>
      <c r="G19" s="14">
        <v>1478007577</v>
      </c>
      <c r="H19" s="14">
        <v>1000000000</v>
      </c>
      <c r="I19" s="14">
        <f>G19-H19</f>
        <v>478007577</v>
      </c>
      <c r="J19" s="14"/>
      <c r="K19" s="14"/>
      <c r="L19" s="14">
        <v>2094532844</v>
      </c>
      <c r="M19" s="14">
        <v>675000000</v>
      </c>
      <c r="N19" s="14">
        <f>M19-I19</f>
        <v>196992423</v>
      </c>
      <c r="O19" s="14"/>
      <c r="P19" s="14"/>
      <c r="Q19" s="14"/>
      <c r="R19" s="14">
        <f t="shared" si="4"/>
        <v>478007577</v>
      </c>
      <c r="S19" s="31" t="s">
        <v>19</v>
      </c>
      <c r="T19" s="31"/>
      <c r="U19" s="26"/>
      <c r="V19" s="108"/>
      <c r="W19" s="112"/>
      <c r="X19" s="108"/>
      <c r="Y19" s="108"/>
    </row>
    <row r="20" spans="1:25" s="22" customFormat="1" ht="56.25">
      <c r="A20" s="31">
        <v>8</v>
      </c>
      <c r="B20" s="50" t="s">
        <v>41</v>
      </c>
      <c r="C20" s="77" t="s">
        <v>27</v>
      </c>
      <c r="D20" s="78">
        <v>1242286187</v>
      </c>
      <c r="E20" s="78">
        <v>1242286187</v>
      </c>
      <c r="F20" s="32" t="s">
        <v>50</v>
      </c>
      <c r="G20" s="14">
        <v>1056782100</v>
      </c>
      <c r="H20" s="14">
        <v>780000000</v>
      </c>
      <c r="I20" s="14">
        <f>G20-H20</f>
        <v>276782100</v>
      </c>
      <c r="J20" s="14"/>
      <c r="K20" s="14"/>
      <c r="L20" s="78">
        <v>1242286187</v>
      </c>
      <c r="M20" s="14">
        <v>320000000</v>
      </c>
      <c r="N20" s="14">
        <f>M20-I20</f>
        <v>43217900</v>
      </c>
      <c r="O20" s="14"/>
      <c r="P20" s="14"/>
      <c r="Q20" s="14"/>
      <c r="R20" s="14">
        <f t="shared" si="4"/>
        <v>276782100</v>
      </c>
      <c r="S20" s="31" t="s">
        <v>19</v>
      </c>
      <c r="T20" s="31"/>
      <c r="V20" s="108"/>
      <c r="W20" s="112"/>
      <c r="X20" s="108"/>
      <c r="Y20" s="108"/>
    </row>
    <row r="21" spans="1:25" s="20" customFormat="1" ht="30.75" customHeight="1">
      <c r="A21" s="65"/>
      <c r="B21" s="48" t="s">
        <v>51</v>
      </c>
      <c r="C21" s="65"/>
      <c r="D21" s="66">
        <f>D22</f>
        <v>842778490</v>
      </c>
      <c r="E21" s="66">
        <f t="shared" ref="E21:R21" si="6">E22</f>
        <v>842778490</v>
      </c>
      <c r="F21" s="66"/>
      <c r="G21" s="66">
        <f t="shared" si="6"/>
        <v>772763000</v>
      </c>
      <c r="H21" s="66">
        <f t="shared" si="6"/>
        <v>528000000</v>
      </c>
      <c r="I21" s="66">
        <f t="shared" si="6"/>
        <v>244763000</v>
      </c>
      <c r="J21" s="66"/>
      <c r="K21" s="66"/>
      <c r="L21" s="66">
        <f t="shared" si="6"/>
        <v>842778490</v>
      </c>
      <c r="M21" s="66">
        <f t="shared" si="6"/>
        <v>230000000</v>
      </c>
      <c r="N21" s="66">
        <f t="shared" si="6"/>
        <v>0</v>
      </c>
      <c r="O21" s="66">
        <f t="shared" si="6"/>
        <v>14763000</v>
      </c>
      <c r="P21" s="66">
        <f t="shared" si="6"/>
        <v>0</v>
      </c>
      <c r="Q21" s="66"/>
      <c r="R21" s="66">
        <f t="shared" si="6"/>
        <v>244763000</v>
      </c>
      <c r="S21" s="65"/>
      <c r="T21" s="65"/>
      <c r="V21" s="113"/>
      <c r="W21" s="114"/>
      <c r="X21" s="113"/>
      <c r="Y21" s="113"/>
    </row>
    <row r="22" spans="1:25" s="22" customFormat="1" ht="81.75" customHeight="1">
      <c r="A22" s="31">
        <v>9</v>
      </c>
      <c r="B22" s="50" t="s">
        <v>37</v>
      </c>
      <c r="C22" s="77" t="s">
        <v>26</v>
      </c>
      <c r="D22" s="14">
        <v>842778490</v>
      </c>
      <c r="E22" s="14">
        <v>842778490</v>
      </c>
      <c r="F22" s="77" t="s">
        <v>52</v>
      </c>
      <c r="G22" s="14">
        <v>772763000</v>
      </c>
      <c r="H22" s="14">
        <v>528000000</v>
      </c>
      <c r="I22" s="14">
        <f>G22-H22</f>
        <v>244763000</v>
      </c>
      <c r="J22" s="14"/>
      <c r="K22" s="14"/>
      <c r="L22" s="14">
        <v>842778490</v>
      </c>
      <c r="M22" s="14">
        <v>230000000</v>
      </c>
      <c r="N22" s="14"/>
      <c r="O22" s="14">
        <f>I22-M22</f>
        <v>14763000</v>
      </c>
      <c r="P22" s="14"/>
      <c r="Q22" s="14"/>
      <c r="R22" s="14">
        <f>M22-N22+O22+P22-Q22</f>
        <v>244763000</v>
      </c>
      <c r="S22" s="31" t="s">
        <v>19</v>
      </c>
      <c r="T22" s="31"/>
      <c r="V22" s="108"/>
      <c r="W22" s="112"/>
      <c r="X22" s="108"/>
      <c r="Y22" s="108"/>
    </row>
    <row r="23" spans="1:25" s="30" customFormat="1" ht="33" customHeight="1">
      <c r="A23" s="27" t="s">
        <v>5</v>
      </c>
      <c r="B23" s="13" t="s">
        <v>62</v>
      </c>
      <c r="C23" s="27"/>
      <c r="D23" s="28">
        <f>D24+D26</f>
        <v>11985000000</v>
      </c>
      <c r="E23" s="28">
        <f t="shared" ref="E23:R23" si="7">E24+E26</f>
        <v>11985000000</v>
      </c>
      <c r="F23" s="28">
        <f t="shared" si="7"/>
        <v>0</v>
      </c>
      <c r="G23" s="28">
        <f t="shared" si="7"/>
        <v>0</v>
      </c>
      <c r="H23" s="28">
        <f t="shared" si="7"/>
        <v>0</v>
      </c>
      <c r="I23" s="28">
        <f t="shared" si="7"/>
        <v>0</v>
      </c>
      <c r="J23" s="28">
        <f t="shared" si="7"/>
        <v>0</v>
      </c>
      <c r="K23" s="28">
        <f t="shared" si="7"/>
        <v>0</v>
      </c>
      <c r="L23" s="28">
        <f t="shared" si="7"/>
        <v>11985000000</v>
      </c>
      <c r="M23" s="28">
        <f t="shared" si="7"/>
        <v>1800000000</v>
      </c>
      <c r="N23" s="28">
        <f t="shared" si="7"/>
        <v>0</v>
      </c>
      <c r="O23" s="28">
        <f t="shared" si="7"/>
        <v>0</v>
      </c>
      <c r="P23" s="28">
        <f t="shared" si="7"/>
        <v>1425905521</v>
      </c>
      <c r="Q23" s="28">
        <f t="shared" si="7"/>
        <v>0</v>
      </c>
      <c r="R23" s="28">
        <f t="shared" si="7"/>
        <v>3225905521</v>
      </c>
      <c r="S23" s="27"/>
      <c r="T23" s="27"/>
      <c r="V23" s="107"/>
      <c r="W23" s="106"/>
      <c r="X23" s="107"/>
      <c r="Y23" s="107"/>
    </row>
    <row r="24" spans="1:25" s="20" customFormat="1" ht="42.75" customHeight="1">
      <c r="A24" s="19"/>
      <c r="B24" s="1" t="s">
        <v>79</v>
      </c>
      <c r="C24" s="70"/>
      <c r="D24" s="68">
        <f>D25</f>
        <v>10485000000</v>
      </c>
      <c r="E24" s="68">
        <f t="shared" ref="E24:R24" si="8">E25</f>
        <v>10485000000</v>
      </c>
      <c r="F24" s="10">
        <f t="shared" si="8"/>
        <v>0</v>
      </c>
      <c r="G24" s="10">
        <f t="shared" si="8"/>
        <v>0</v>
      </c>
      <c r="H24" s="10">
        <f t="shared" si="8"/>
        <v>0</v>
      </c>
      <c r="I24" s="10">
        <f t="shared" si="8"/>
        <v>0</v>
      </c>
      <c r="J24" s="10">
        <f t="shared" si="8"/>
        <v>0</v>
      </c>
      <c r="K24" s="10">
        <f t="shared" si="8"/>
        <v>0</v>
      </c>
      <c r="L24" s="10">
        <f t="shared" si="8"/>
        <v>10485000000</v>
      </c>
      <c r="M24" s="68">
        <f t="shared" si="8"/>
        <v>1800000000</v>
      </c>
      <c r="N24" s="10">
        <f t="shared" si="8"/>
        <v>0</v>
      </c>
      <c r="O24" s="10">
        <f t="shared" si="8"/>
        <v>0</v>
      </c>
      <c r="P24" s="10">
        <v>925905521</v>
      </c>
      <c r="Q24" s="10">
        <f t="shared" si="8"/>
        <v>0</v>
      </c>
      <c r="R24" s="10">
        <f t="shared" si="8"/>
        <v>2725905521</v>
      </c>
      <c r="S24" s="19"/>
      <c r="T24" s="19"/>
      <c r="V24" s="113"/>
      <c r="W24" s="114"/>
      <c r="X24" s="113"/>
      <c r="Y24" s="113"/>
    </row>
    <row r="25" spans="1:25" s="30" customFormat="1" ht="63" customHeight="1">
      <c r="A25" s="31">
        <v>1</v>
      </c>
      <c r="B25" s="2" t="s">
        <v>64</v>
      </c>
      <c r="C25" s="62" t="s">
        <v>75</v>
      </c>
      <c r="D25" s="14">
        <v>10485000000</v>
      </c>
      <c r="E25" s="14">
        <v>10485000000</v>
      </c>
      <c r="F25" s="39"/>
      <c r="G25" s="28"/>
      <c r="H25" s="28"/>
      <c r="I25" s="28"/>
      <c r="J25" s="28"/>
      <c r="K25" s="28"/>
      <c r="L25" s="14">
        <v>10485000000</v>
      </c>
      <c r="M25" s="14">
        <v>1800000000</v>
      </c>
      <c r="N25" s="28"/>
      <c r="O25" s="14"/>
      <c r="P25" s="14">
        <v>925905521</v>
      </c>
      <c r="Q25" s="14"/>
      <c r="R25" s="14">
        <f>M25-N25+O25+P25-Q25</f>
        <v>2725905521</v>
      </c>
      <c r="S25" s="31" t="s">
        <v>19</v>
      </c>
      <c r="T25" s="27"/>
      <c r="V25" s="107"/>
      <c r="W25" s="106"/>
      <c r="X25" s="107"/>
      <c r="Y25" s="107"/>
    </row>
    <row r="26" spans="1:25" s="30" customFormat="1" ht="27.75" customHeight="1">
      <c r="A26" s="27"/>
      <c r="B26" s="48" t="s">
        <v>51</v>
      </c>
      <c r="C26" s="62"/>
      <c r="D26" s="10">
        <f>D27</f>
        <v>1500000000</v>
      </c>
      <c r="E26" s="10">
        <f t="shared" ref="E26:R26" si="9">E27</f>
        <v>1500000000</v>
      </c>
      <c r="F26" s="10">
        <f t="shared" si="9"/>
        <v>0</v>
      </c>
      <c r="G26" s="10">
        <f t="shared" si="9"/>
        <v>0</v>
      </c>
      <c r="H26" s="10">
        <f t="shared" si="9"/>
        <v>0</v>
      </c>
      <c r="I26" s="10">
        <f t="shared" si="9"/>
        <v>0</v>
      </c>
      <c r="J26" s="10">
        <f t="shared" si="9"/>
        <v>0</v>
      </c>
      <c r="K26" s="10">
        <f t="shared" si="9"/>
        <v>0</v>
      </c>
      <c r="L26" s="10">
        <f t="shared" si="9"/>
        <v>1500000000</v>
      </c>
      <c r="M26" s="10">
        <f t="shared" si="9"/>
        <v>0</v>
      </c>
      <c r="N26" s="10">
        <f t="shared" si="9"/>
        <v>0</v>
      </c>
      <c r="O26" s="10">
        <f t="shared" si="9"/>
        <v>0</v>
      </c>
      <c r="P26" s="10">
        <f t="shared" si="9"/>
        <v>500000000</v>
      </c>
      <c r="Q26" s="10">
        <f t="shared" si="9"/>
        <v>0</v>
      </c>
      <c r="R26" s="10">
        <f t="shared" si="9"/>
        <v>500000000</v>
      </c>
      <c r="S26" s="27"/>
      <c r="T26" s="27"/>
      <c r="V26" s="107"/>
      <c r="W26" s="106"/>
      <c r="X26" s="107"/>
      <c r="Y26" s="107"/>
    </row>
    <row r="27" spans="1:25" s="22" customFormat="1" ht="86.25" customHeight="1">
      <c r="A27" s="31">
        <v>2</v>
      </c>
      <c r="B27" s="2" t="s">
        <v>73</v>
      </c>
      <c r="C27" s="63" t="s">
        <v>74</v>
      </c>
      <c r="D27" s="14">
        <v>1500000000</v>
      </c>
      <c r="E27" s="14">
        <v>1500000000</v>
      </c>
      <c r="F27" s="32"/>
      <c r="G27" s="14"/>
      <c r="H27" s="14"/>
      <c r="I27" s="14"/>
      <c r="J27" s="14"/>
      <c r="K27" s="14"/>
      <c r="L27" s="14">
        <v>1500000000</v>
      </c>
      <c r="M27" s="14">
        <v>0</v>
      </c>
      <c r="N27" s="14"/>
      <c r="O27" s="14"/>
      <c r="P27" s="14">
        <v>500000000</v>
      </c>
      <c r="Q27" s="14"/>
      <c r="R27" s="14">
        <f>M27-N27+O27+P27-Q27</f>
        <v>500000000</v>
      </c>
      <c r="S27" s="31" t="s">
        <v>19</v>
      </c>
      <c r="T27" s="31"/>
      <c r="V27" s="108"/>
      <c r="W27" s="112"/>
      <c r="X27" s="108"/>
      <c r="Y27" s="108"/>
    </row>
    <row r="28" spans="1:25" s="30" customFormat="1" ht="58.5" customHeight="1">
      <c r="A28" s="27" t="s">
        <v>6</v>
      </c>
      <c r="B28" s="64" t="s">
        <v>78</v>
      </c>
      <c r="C28" s="27"/>
      <c r="D28" s="28">
        <f>D30</f>
        <v>0</v>
      </c>
      <c r="E28" s="28">
        <f t="shared" ref="E28:R28" si="10">E30</f>
        <v>0</v>
      </c>
      <c r="F28" s="28">
        <f t="shared" si="10"/>
        <v>0</v>
      </c>
      <c r="G28" s="28">
        <f t="shared" si="10"/>
        <v>0</v>
      </c>
      <c r="H28" s="28">
        <f t="shared" si="10"/>
        <v>0</v>
      </c>
      <c r="I28" s="28">
        <f t="shared" si="10"/>
        <v>0</v>
      </c>
      <c r="J28" s="28">
        <f t="shared" si="10"/>
        <v>0</v>
      </c>
      <c r="K28" s="28">
        <f t="shared" si="10"/>
        <v>0</v>
      </c>
      <c r="L28" s="28">
        <f t="shared" si="10"/>
        <v>6500000000</v>
      </c>
      <c r="M28" s="28">
        <f t="shared" si="10"/>
        <v>0</v>
      </c>
      <c r="N28" s="28">
        <f t="shared" si="10"/>
        <v>0</v>
      </c>
      <c r="O28" s="28">
        <f t="shared" si="10"/>
        <v>0</v>
      </c>
      <c r="P28" s="28">
        <f t="shared" si="10"/>
        <v>150000000</v>
      </c>
      <c r="Q28" s="28">
        <f t="shared" si="10"/>
        <v>0</v>
      </c>
      <c r="R28" s="28">
        <f t="shared" si="10"/>
        <v>150000000</v>
      </c>
      <c r="S28" s="27"/>
      <c r="T28" s="27"/>
      <c r="V28" s="107"/>
      <c r="W28" s="106"/>
      <c r="X28" s="107"/>
      <c r="Y28" s="107"/>
    </row>
    <row r="29" spans="1:25" s="30" customFormat="1" ht="27.75" customHeight="1">
      <c r="A29" s="27"/>
      <c r="B29" s="48" t="s">
        <v>51</v>
      </c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7"/>
      <c r="T29" s="27"/>
      <c r="V29" s="107"/>
      <c r="W29" s="106"/>
      <c r="X29" s="107"/>
      <c r="Y29" s="107"/>
    </row>
    <row r="30" spans="1:25" s="22" customFormat="1" ht="64.5" customHeight="1">
      <c r="A30" s="31">
        <v>1</v>
      </c>
      <c r="B30" s="50" t="s">
        <v>76</v>
      </c>
      <c r="C30" s="31"/>
      <c r="D30" s="14"/>
      <c r="E30" s="14"/>
      <c r="F30" s="32"/>
      <c r="G30" s="14"/>
      <c r="H30" s="14"/>
      <c r="I30" s="14"/>
      <c r="J30" s="14"/>
      <c r="K30" s="14"/>
      <c r="L30" s="14">
        <v>6500000000</v>
      </c>
      <c r="M30" s="14"/>
      <c r="N30" s="14"/>
      <c r="O30" s="14"/>
      <c r="P30" s="14">
        <v>150000000</v>
      </c>
      <c r="Q30" s="14"/>
      <c r="R30" s="14">
        <f>M30-N30+O30+P30-Q30</f>
        <v>150000000</v>
      </c>
      <c r="S30" s="31" t="s">
        <v>19</v>
      </c>
      <c r="T30" s="31" t="s">
        <v>77</v>
      </c>
      <c r="V30" s="108"/>
      <c r="W30" s="112"/>
      <c r="X30" s="108"/>
      <c r="Y30" s="108"/>
    </row>
    <row r="31" spans="1:25" s="22" customFormat="1" ht="47.25" customHeight="1">
      <c r="A31" s="35" t="s">
        <v>12</v>
      </c>
      <c r="B31" s="36" t="s">
        <v>90</v>
      </c>
      <c r="C31" s="60"/>
      <c r="D31" s="37">
        <f>D32+D39</f>
        <v>5285463267</v>
      </c>
      <c r="E31" s="37">
        <f>E32+E39</f>
        <v>4640008267</v>
      </c>
      <c r="F31" s="37">
        <f t="shared" ref="F31:R31" si="11">F32+F39</f>
        <v>0</v>
      </c>
      <c r="G31" s="37">
        <f t="shared" si="11"/>
        <v>2928260374</v>
      </c>
      <c r="H31" s="37">
        <f t="shared" si="11"/>
        <v>3380000000</v>
      </c>
      <c r="I31" s="37">
        <f t="shared" si="11"/>
        <v>78857500</v>
      </c>
      <c r="J31" s="37">
        <f t="shared" si="11"/>
        <v>857148974</v>
      </c>
      <c r="K31" s="37">
        <f t="shared" si="11"/>
        <v>142851026</v>
      </c>
      <c r="L31" s="37">
        <f t="shared" si="11"/>
        <v>4421396376</v>
      </c>
      <c r="M31" s="37">
        <f t="shared" si="11"/>
        <v>500000000</v>
      </c>
      <c r="N31" s="37">
        <f t="shared" si="11"/>
        <v>78857500</v>
      </c>
      <c r="O31" s="37">
        <f t="shared" si="11"/>
        <v>78857500</v>
      </c>
      <c r="P31" s="37">
        <f t="shared" si="11"/>
        <v>0</v>
      </c>
      <c r="Q31" s="37">
        <f t="shared" si="11"/>
        <v>496739626</v>
      </c>
      <c r="R31" s="37">
        <f t="shared" si="11"/>
        <v>3260374</v>
      </c>
      <c r="S31" s="61"/>
      <c r="T31" s="61"/>
      <c r="V31" s="112"/>
      <c r="W31" s="112"/>
      <c r="X31" s="108"/>
      <c r="Y31" s="108"/>
    </row>
    <row r="32" spans="1:25" s="30" customFormat="1" ht="33.75" customHeight="1">
      <c r="A32" s="47" t="s">
        <v>4</v>
      </c>
      <c r="B32" s="58" t="s">
        <v>92</v>
      </c>
      <c r="C32" s="59"/>
      <c r="D32" s="49">
        <f>D33+D35+D37</f>
        <v>3091474312</v>
      </c>
      <c r="E32" s="49">
        <f t="shared" ref="E32:R32" si="12">E33+E35+E37</f>
        <v>2446019312</v>
      </c>
      <c r="F32" s="49">
        <f t="shared" si="12"/>
        <v>0</v>
      </c>
      <c r="G32" s="49">
        <f t="shared" si="12"/>
        <v>2928260374</v>
      </c>
      <c r="H32" s="49">
        <f t="shared" si="12"/>
        <v>2280000000</v>
      </c>
      <c r="I32" s="49">
        <f t="shared" si="12"/>
        <v>78857500</v>
      </c>
      <c r="J32" s="49">
        <f t="shared" si="12"/>
        <v>857148974</v>
      </c>
      <c r="K32" s="49">
        <f t="shared" si="12"/>
        <v>142851026</v>
      </c>
      <c r="L32" s="49">
        <f t="shared" si="12"/>
        <v>2421396376</v>
      </c>
      <c r="M32" s="49">
        <f t="shared" si="12"/>
        <v>0</v>
      </c>
      <c r="N32" s="49">
        <f t="shared" si="12"/>
        <v>75597126</v>
      </c>
      <c r="O32" s="49">
        <f t="shared" si="12"/>
        <v>78857500</v>
      </c>
      <c r="P32" s="49">
        <f t="shared" si="12"/>
        <v>0</v>
      </c>
      <c r="Q32" s="49">
        <f t="shared" si="12"/>
        <v>0</v>
      </c>
      <c r="R32" s="49">
        <f t="shared" si="12"/>
        <v>3260374</v>
      </c>
      <c r="S32" s="47"/>
      <c r="T32" s="47"/>
      <c r="U32" s="29"/>
      <c r="V32" s="107"/>
      <c r="W32" s="106"/>
      <c r="X32" s="107"/>
      <c r="Y32" s="107"/>
    </row>
    <row r="33" spans="1:25" s="20" customFormat="1" ht="30.75" customHeight="1">
      <c r="A33" s="19"/>
      <c r="B33" s="8" t="s">
        <v>58</v>
      </c>
      <c r="C33" s="19"/>
      <c r="D33" s="10">
        <f>D34</f>
        <v>921838341</v>
      </c>
      <c r="E33" s="10">
        <f t="shared" ref="E33:R33" si="13">E34</f>
        <v>276383341</v>
      </c>
      <c r="F33" s="10"/>
      <c r="G33" s="10">
        <f t="shared" si="13"/>
        <v>884312000</v>
      </c>
      <c r="H33" s="10">
        <f t="shared" si="13"/>
        <v>180000000</v>
      </c>
      <c r="I33" s="10">
        <f t="shared" si="13"/>
        <v>59312000</v>
      </c>
      <c r="J33" s="10">
        <f t="shared" si="13"/>
        <v>0</v>
      </c>
      <c r="K33" s="10">
        <f t="shared" si="13"/>
        <v>0</v>
      </c>
      <c r="L33" s="10">
        <f t="shared" si="13"/>
        <v>260000000</v>
      </c>
      <c r="M33" s="10">
        <f t="shared" si="13"/>
        <v>0</v>
      </c>
      <c r="N33" s="10">
        <f t="shared" si="13"/>
        <v>0</v>
      </c>
      <c r="O33" s="10">
        <f t="shared" si="13"/>
        <v>59312000</v>
      </c>
      <c r="P33" s="10">
        <f t="shared" si="13"/>
        <v>0</v>
      </c>
      <c r="Q33" s="10">
        <f t="shared" si="13"/>
        <v>0</v>
      </c>
      <c r="R33" s="10">
        <f t="shared" si="13"/>
        <v>59312000</v>
      </c>
      <c r="S33" s="19"/>
      <c r="T33" s="19"/>
      <c r="V33" s="113"/>
      <c r="W33" s="114"/>
      <c r="X33" s="113"/>
      <c r="Y33" s="113"/>
    </row>
    <row r="34" spans="1:25" s="56" customFormat="1" ht="118.5" customHeight="1">
      <c r="A34" s="54">
        <v>1</v>
      </c>
      <c r="B34" s="84" t="s">
        <v>59</v>
      </c>
      <c r="C34" s="77" t="s">
        <v>68</v>
      </c>
      <c r="D34" s="85">
        <v>921838341</v>
      </c>
      <c r="E34" s="85">
        <v>276383341</v>
      </c>
      <c r="F34" s="57" t="s">
        <v>69</v>
      </c>
      <c r="G34" s="85">
        <v>884312000</v>
      </c>
      <c r="H34" s="51">
        <v>180000000</v>
      </c>
      <c r="I34" s="51">
        <v>59312000</v>
      </c>
      <c r="J34" s="51"/>
      <c r="K34" s="51"/>
      <c r="L34" s="51">
        <v>260000000</v>
      </c>
      <c r="M34" s="51">
        <v>0</v>
      </c>
      <c r="N34" s="51"/>
      <c r="O34" s="51">
        <v>59312000</v>
      </c>
      <c r="P34" s="51"/>
      <c r="Q34" s="51"/>
      <c r="R34" s="14">
        <f>M34-N34+O34+P34-Q34</f>
        <v>59312000</v>
      </c>
      <c r="S34" s="31" t="s">
        <v>19</v>
      </c>
      <c r="T34" s="31" t="s">
        <v>86</v>
      </c>
      <c r="V34" s="115"/>
      <c r="W34" s="116"/>
      <c r="X34" s="115"/>
      <c r="Y34" s="115"/>
    </row>
    <row r="35" spans="1:25" s="72" customFormat="1" ht="25.5" customHeight="1">
      <c r="A35" s="71"/>
      <c r="B35" s="86" t="s">
        <v>80</v>
      </c>
      <c r="C35" s="87"/>
      <c r="D35" s="88">
        <f>D36</f>
        <v>1011396376</v>
      </c>
      <c r="E35" s="88">
        <f t="shared" ref="E35:R35" si="14">E36</f>
        <v>1011396376</v>
      </c>
      <c r="F35" s="88"/>
      <c r="G35" s="88">
        <f t="shared" si="14"/>
        <v>924402874</v>
      </c>
      <c r="H35" s="88">
        <f t="shared" si="14"/>
        <v>1000000000</v>
      </c>
      <c r="I35" s="88">
        <f t="shared" si="14"/>
        <v>0</v>
      </c>
      <c r="J35" s="88">
        <f t="shared" si="14"/>
        <v>857148974</v>
      </c>
      <c r="K35" s="88">
        <f t="shared" si="14"/>
        <v>142851026</v>
      </c>
      <c r="L35" s="88">
        <f t="shared" si="14"/>
        <v>1011396376</v>
      </c>
      <c r="M35" s="88">
        <f t="shared" si="14"/>
        <v>0</v>
      </c>
      <c r="N35" s="88">
        <f t="shared" si="14"/>
        <v>75597126</v>
      </c>
      <c r="O35" s="88">
        <f t="shared" si="14"/>
        <v>0</v>
      </c>
      <c r="P35" s="88">
        <f t="shared" si="14"/>
        <v>0</v>
      </c>
      <c r="Q35" s="88">
        <f t="shared" si="14"/>
        <v>0</v>
      </c>
      <c r="R35" s="88">
        <f t="shared" si="14"/>
        <v>-75597126</v>
      </c>
      <c r="S35" s="19"/>
      <c r="T35" s="19"/>
      <c r="V35" s="117"/>
      <c r="W35" s="118"/>
      <c r="X35" s="117"/>
      <c r="Y35" s="117"/>
    </row>
    <row r="36" spans="1:25" s="56" customFormat="1" ht="161.25" customHeight="1">
      <c r="A36" s="54">
        <v>2</v>
      </c>
      <c r="B36" s="84" t="s">
        <v>63</v>
      </c>
      <c r="C36" s="77" t="s">
        <v>65</v>
      </c>
      <c r="D36" s="85">
        <v>1011396376</v>
      </c>
      <c r="E36" s="85">
        <v>1011396376</v>
      </c>
      <c r="F36" s="77" t="s">
        <v>66</v>
      </c>
      <c r="G36" s="51">
        <v>924402874</v>
      </c>
      <c r="H36" s="79">
        <v>1000000000</v>
      </c>
      <c r="I36" s="51">
        <v>0</v>
      </c>
      <c r="J36" s="51">
        <v>857148974</v>
      </c>
      <c r="K36" s="76">
        <v>142851026</v>
      </c>
      <c r="L36" s="85">
        <v>1011396376</v>
      </c>
      <c r="M36" s="51">
        <v>0</v>
      </c>
      <c r="N36" s="51">
        <f>H36-G36</f>
        <v>75597126</v>
      </c>
      <c r="O36" s="51"/>
      <c r="P36" s="51">
        <v>0</v>
      </c>
      <c r="Q36" s="51"/>
      <c r="R36" s="85">
        <f>M36-N36+O36+P36-Q36</f>
        <v>-75597126</v>
      </c>
      <c r="S36" s="31" t="s">
        <v>19</v>
      </c>
      <c r="T36" s="31"/>
      <c r="U36" s="55"/>
      <c r="V36" s="115"/>
      <c r="W36" s="116"/>
      <c r="X36" s="115"/>
      <c r="Y36" s="115"/>
    </row>
    <row r="37" spans="1:25" s="72" customFormat="1" ht="28.5" customHeight="1">
      <c r="A37" s="71"/>
      <c r="B37" s="86" t="s">
        <v>81</v>
      </c>
      <c r="C37" s="87"/>
      <c r="D37" s="88">
        <f>D38</f>
        <v>1158239595</v>
      </c>
      <c r="E37" s="88">
        <f t="shared" ref="E37:R37" si="15">E38</f>
        <v>1158239595</v>
      </c>
      <c r="F37" s="88"/>
      <c r="G37" s="88">
        <f t="shared" si="15"/>
        <v>1119545500</v>
      </c>
      <c r="H37" s="88">
        <f t="shared" si="15"/>
        <v>1100000000</v>
      </c>
      <c r="I37" s="88">
        <f t="shared" si="15"/>
        <v>19545500</v>
      </c>
      <c r="J37" s="88">
        <f t="shared" si="15"/>
        <v>0</v>
      </c>
      <c r="K37" s="88">
        <f t="shared" si="15"/>
        <v>0</v>
      </c>
      <c r="L37" s="88">
        <f t="shared" si="15"/>
        <v>1150000000</v>
      </c>
      <c r="M37" s="88">
        <f t="shared" si="15"/>
        <v>0</v>
      </c>
      <c r="N37" s="88">
        <f t="shared" si="15"/>
        <v>0</v>
      </c>
      <c r="O37" s="88">
        <f t="shared" si="15"/>
        <v>19545500</v>
      </c>
      <c r="P37" s="88">
        <f t="shared" si="15"/>
        <v>0</v>
      </c>
      <c r="Q37" s="88">
        <f t="shared" si="15"/>
        <v>0</v>
      </c>
      <c r="R37" s="88">
        <f t="shared" si="15"/>
        <v>19545500</v>
      </c>
      <c r="S37" s="19"/>
      <c r="T37" s="19"/>
      <c r="U37" s="73"/>
      <c r="V37" s="117"/>
      <c r="W37" s="118"/>
      <c r="X37" s="117"/>
      <c r="Y37" s="117"/>
    </row>
    <row r="38" spans="1:25" s="56" customFormat="1" ht="66" customHeight="1">
      <c r="A38" s="54">
        <v>3</v>
      </c>
      <c r="B38" s="84" t="s">
        <v>82</v>
      </c>
      <c r="C38" s="77" t="s">
        <v>83</v>
      </c>
      <c r="D38" s="85">
        <v>1158239595</v>
      </c>
      <c r="E38" s="85">
        <v>1158239595</v>
      </c>
      <c r="F38" s="77" t="s">
        <v>84</v>
      </c>
      <c r="G38" s="51">
        <v>1119545500</v>
      </c>
      <c r="H38" s="79">
        <v>1100000000</v>
      </c>
      <c r="I38" s="14">
        <f>G38-H38</f>
        <v>19545500</v>
      </c>
      <c r="J38" s="51"/>
      <c r="K38" s="76"/>
      <c r="L38" s="85">
        <v>1150000000</v>
      </c>
      <c r="M38" s="51">
        <v>0</v>
      </c>
      <c r="N38" s="51"/>
      <c r="O38" s="51">
        <f>I38</f>
        <v>19545500</v>
      </c>
      <c r="P38" s="51"/>
      <c r="Q38" s="51"/>
      <c r="R38" s="14">
        <f>M38-N38+O38+P38-Q38</f>
        <v>19545500</v>
      </c>
      <c r="S38" s="31"/>
      <c r="T38" s="31"/>
      <c r="U38" s="55"/>
      <c r="V38" s="115"/>
      <c r="W38" s="116"/>
      <c r="X38" s="115"/>
      <c r="Y38" s="115"/>
    </row>
    <row r="39" spans="1:25" s="30" customFormat="1" ht="29.25" customHeight="1">
      <c r="A39" s="27" t="s">
        <v>5</v>
      </c>
      <c r="B39" s="13" t="s">
        <v>87</v>
      </c>
      <c r="C39" s="5"/>
      <c r="D39" s="28">
        <f>D41</f>
        <v>2193988955</v>
      </c>
      <c r="E39" s="28">
        <f t="shared" ref="E39:R39" si="16">E41</f>
        <v>2193988955</v>
      </c>
      <c r="F39" s="28">
        <f t="shared" si="16"/>
        <v>0</v>
      </c>
      <c r="G39" s="28">
        <f t="shared" si="16"/>
        <v>0</v>
      </c>
      <c r="H39" s="28">
        <f t="shared" si="16"/>
        <v>1100000000</v>
      </c>
      <c r="I39" s="28">
        <f t="shared" si="16"/>
        <v>0</v>
      </c>
      <c r="J39" s="28">
        <f t="shared" si="16"/>
        <v>0</v>
      </c>
      <c r="K39" s="28">
        <f t="shared" si="16"/>
        <v>0</v>
      </c>
      <c r="L39" s="28">
        <f t="shared" si="16"/>
        <v>2000000000</v>
      </c>
      <c r="M39" s="28">
        <f t="shared" si="16"/>
        <v>500000000</v>
      </c>
      <c r="N39" s="28">
        <f t="shared" si="16"/>
        <v>3260374</v>
      </c>
      <c r="O39" s="28">
        <f t="shared" si="16"/>
        <v>0</v>
      </c>
      <c r="P39" s="28">
        <f t="shared" si="16"/>
        <v>0</v>
      </c>
      <c r="Q39" s="28">
        <f t="shared" si="16"/>
        <v>496739626</v>
      </c>
      <c r="R39" s="28">
        <f t="shared" si="16"/>
        <v>0</v>
      </c>
      <c r="S39" s="27"/>
      <c r="T39" s="27"/>
      <c r="V39" s="112"/>
      <c r="W39" s="107"/>
      <c r="X39" s="107"/>
      <c r="Y39" s="107"/>
    </row>
    <row r="40" spans="1:25" s="30" customFormat="1" ht="29.25" customHeight="1">
      <c r="A40" s="27"/>
      <c r="B40" s="8" t="s">
        <v>30</v>
      </c>
      <c r="C40" s="5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7"/>
      <c r="T40" s="27"/>
      <c r="V40" s="112"/>
      <c r="W40" s="107"/>
      <c r="X40" s="107"/>
      <c r="Y40" s="107"/>
    </row>
    <row r="41" spans="1:25" s="22" customFormat="1" ht="141" customHeight="1">
      <c r="A41" s="21">
        <v>1</v>
      </c>
      <c r="B41" s="11" t="s">
        <v>28</v>
      </c>
      <c r="C41" s="74" t="s">
        <v>29</v>
      </c>
      <c r="D41" s="12">
        <v>2193988955</v>
      </c>
      <c r="E41" s="12">
        <v>2193988955</v>
      </c>
      <c r="F41" s="75"/>
      <c r="G41" s="12"/>
      <c r="H41" s="89">
        <v>1100000000</v>
      </c>
      <c r="I41" s="12"/>
      <c r="J41" s="12"/>
      <c r="K41" s="12"/>
      <c r="L41" s="12">
        <v>2000000000</v>
      </c>
      <c r="M41" s="12">
        <v>500000000</v>
      </c>
      <c r="N41" s="12">
        <v>3260374</v>
      </c>
      <c r="O41" s="12">
        <v>0</v>
      </c>
      <c r="P41" s="12">
        <v>0</v>
      </c>
      <c r="Q41" s="12">
        <f>M41-N41</f>
        <v>496739626</v>
      </c>
      <c r="R41" s="12">
        <f>M41-N41+O41+P41-Q41</f>
        <v>0</v>
      </c>
      <c r="S41" s="21" t="s">
        <v>31</v>
      </c>
      <c r="T41" s="21"/>
      <c r="V41" s="112"/>
      <c r="W41" s="119"/>
      <c r="X41" s="108"/>
      <c r="Y41" s="108"/>
    </row>
    <row r="42" spans="1:25" s="33" customFormat="1" ht="19.5">
      <c r="M42" s="53"/>
      <c r="V42" s="120"/>
      <c r="W42" s="120"/>
      <c r="X42" s="120"/>
      <c r="Y42" s="120"/>
    </row>
    <row r="43" spans="1:25" s="22" customFormat="1" ht="18.75">
      <c r="M43" s="52"/>
      <c r="V43" s="108"/>
      <c r="W43" s="108"/>
      <c r="X43" s="108"/>
      <c r="Y43" s="108"/>
    </row>
    <row r="44" spans="1:25" s="7" customFormat="1">
      <c r="M44" s="44"/>
      <c r="V44" s="121"/>
      <c r="W44" s="121"/>
      <c r="X44" s="121"/>
      <c r="Y44" s="121"/>
    </row>
    <row r="45" spans="1:25" s="34" customFormat="1">
      <c r="M45" s="45"/>
      <c r="V45" s="122"/>
      <c r="W45" s="122"/>
      <c r="X45" s="122"/>
      <c r="Y45" s="122"/>
    </row>
    <row r="46" spans="1: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3"/>
      <c r="N46" s="40"/>
      <c r="O46" s="40"/>
      <c r="P46" s="40"/>
      <c r="Q46" s="40"/>
      <c r="R46" s="40"/>
      <c r="S46" s="40"/>
      <c r="T46" s="40"/>
    </row>
    <row r="47" spans="1: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3"/>
      <c r="N47" s="40"/>
      <c r="O47" s="40"/>
      <c r="P47" s="40"/>
      <c r="Q47" s="40"/>
      <c r="R47" s="40"/>
      <c r="S47" s="40"/>
      <c r="T47" s="40"/>
    </row>
    <row r="48" spans="1: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3"/>
      <c r="N48" s="40"/>
      <c r="O48" s="40"/>
      <c r="P48" s="40"/>
      <c r="Q48" s="40"/>
      <c r="R48" s="40"/>
      <c r="S48" s="40"/>
      <c r="T48" s="40"/>
    </row>
    <row r="49" spans="1: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3"/>
      <c r="N49" s="40"/>
      <c r="O49" s="40"/>
      <c r="P49" s="40"/>
      <c r="Q49" s="40"/>
      <c r="R49" s="40"/>
      <c r="S49" s="40"/>
      <c r="T49" s="40"/>
    </row>
    <row r="50" spans="1: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3"/>
      <c r="N50" s="40"/>
      <c r="O50" s="40"/>
      <c r="P50" s="40"/>
      <c r="Q50" s="40"/>
      <c r="R50" s="40"/>
      <c r="S50" s="40"/>
      <c r="T50" s="40"/>
    </row>
    <row r="51" spans="1:25" s="34" customFormat="1">
      <c r="M51" s="45"/>
      <c r="V51" s="122"/>
      <c r="W51" s="122"/>
      <c r="X51" s="122"/>
      <c r="Y51" s="122"/>
    </row>
    <row r="52" spans="1:2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3"/>
      <c r="N52" s="40"/>
      <c r="O52" s="40"/>
      <c r="P52" s="40"/>
      <c r="Q52" s="40"/>
      <c r="R52" s="40"/>
      <c r="S52" s="40"/>
      <c r="T52" s="40"/>
    </row>
    <row r="53" spans="1:25" ht="48.7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3"/>
      <c r="N53" s="40"/>
      <c r="O53" s="40"/>
      <c r="P53" s="40"/>
      <c r="Q53" s="40"/>
      <c r="R53" s="40"/>
      <c r="S53" s="40"/>
      <c r="T53" s="40"/>
    </row>
    <row r="54" spans="1:25" s="7" customFormat="1">
      <c r="M54" s="44"/>
      <c r="V54" s="121"/>
      <c r="W54" s="121"/>
      <c r="X54" s="121"/>
      <c r="Y54" s="121"/>
    </row>
    <row r="55" spans="1:25" s="18" customFormat="1">
      <c r="M55" s="46"/>
      <c r="V55" s="123"/>
      <c r="W55" s="123"/>
      <c r="X55" s="123"/>
      <c r="Y55" s="123"/>
    </row>
    <row r="56" spans="1: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3"/>
      <c r="N56" s="40"/>
      <c r="O56" s="40"/>
      <c r="P56" s="40"/>
      <c r="Q56" s="40"/>
      <c r="R56" s="40"/>
      <c r="S56" s="40"/>
      <c r="T56" s="40"/>
    </row>
    <row r="57" spans="1:25" s="18" customFormat="1">
      <c r="M57" s="46"/>
      <c r="V57" s="123"/>
      <c r="W57" s="123"/>
      <c r="X57" s="123"/>
      <c r="Y57" s="123"/>
    </row>
    <row r="58" spans="1:2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3"/>
      <c r="N58" s="40"/>
      <c r="O58" s="40"/>
      <c r="P58" s="40"/>
      <c r="Q58" s="40"/>
      <c r="R58" s="40"/>
      <c r="S58" s="40"/>
      <c r="T58" s="40"/>
    </row>
    <row r="59" spans="1:25" s="7" customFormat="1">
      <c r="M59" s="44"/>
      <c r="V59" s="121"/>
      <c r="W59" s="121"/>
      <c r="X59" s="121"/>
      <c r="Y59" s="121"/>
    </row>
    <row r="60" spans="1:25" s="18" customFormat="1">
      <c r="M60" s="46"/>
      <c r="V60" s="123"/>
      <c r="W60" s="123"/>
      <c r="X60" s="123"/>
      <c r="Y60" s="123"/>
    </row>
    <row r="61" spans="1:2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3"/>
      <c r="N61" s="40"/>
      <c r="O61" s="40"/>
      <c r="P61" s="40"/>
      <c r="Q61" s="40"/>
      <c r="R61" s="40"/>
      <c r="S61" s="40"/>
      <c r="T61" s="40"/>
    </row>
    <row r="62" spans="1:2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3"/>
      <c r="N62" s="40"/>
      <c r="O62" s="40"/>
      <c r="P62" s="40"/>
      <c r="Q62" s="40"/>
      <c r="R62" s="40"/>
      <c r="S62" s="40"/>
      <c r="T62" s="40"/>
    </row>
    <row r="63" spans="1:25" s="7" customFormat="1">
      <c r="M63" s="44"/>
      <c r="V63" s="121"/>
      <c r="W63" s="121"/>
      <c r="X63" s="121"/>
      <c r="Y63" s="121"/>
    </row>
    <row r="64" spans="1:25" s="18" customFormat="1">
      <c r="M64" s="46"/>
      <c r="V64" s="123"/>
      <c r="W64" s="123"/>
      <c r="X64" s="123"/>
      <c r="Y64" s="123"/>
    </row>
    <row r="65" spans="1:2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3"/>
      <c r="N65" s="40"/>
      <c r="O65" s="40"/>
      <c r="P65" s="40"/>
      <c r="Q65" s="40"/>
      <c r="R65" s="40"/>
      <c r="S65" s="40"/>
      <c r="T65" s="40"/>
    </row>
    <row r="66" spans="1:2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3"/>
      <c r="N66" s="40"/>
      <c r="O66" s="40"/>
      <c r="P66" s="40"/>
      <c r="Q66" s="40"/>
      <c r="R66" s="40"/>
      <c r="S66" s="40"/>
      <c r="T66" s="40"/>
    </row>
    <row r="67" spans="1:2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3"/>
      <c r="N67" s="40"/>
      <c r="O67" s="40"/>
      <c r="P67" s="40"/>
      <c r="Q67" s="40"/>
      <c r="R67" s="40"/>
      <c r="S67" s="40"/>
      <c r="T67" s="40"/>
    </row>
    <row r="68" spans="1:2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3"/>
      <c r="N68" s="40"/>
      <c r="O68" s="40"/>
      <c r="P68" s="40"/>
      <c r="Q68" s="40"/>
      <c r="R68" s="40"/>
      <c r="S68" s="40"/>
      <c r="T68" s="40"/>
    </row>
    <row r="69" spans="1:2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3"/>
      <c r="N69" s="40"/>
      <c r="O69" s="40"/>
      <c r="P69" s="40"/>
      <c r="Q69" s="40"/>
      <c r="R69" s="40"/>
      <c r="S69" s="40"/>
      <c r="T69" s="40"/>
    </row>
    <row r="70" spans="1:25" s="18" customFormat="1">
      <c r="M70" s="46"/>
      <c r="V70" s="123"/>
      <c r="W70" s="123"/>
      <c r="X70" s="123"/>
      <c r="Y70" s="123"/>
    </row>
    <row r="71" spans="1:2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3"/>
      <c r="N71" s="40"/>
      <c r="O71" s="40"/>
      <c r="P71" s="40"/>
      <c r="Q71" s="40"/>
      <c r="R71" s="40"/>
      <c r="S71" s="40"/>
      <c r="T71" s="40"/>
    </row>
    <row r="72" spans="1:2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3"/>
      <c r="N72" s="40"/>
      <c r="O72" s="40"/>
      <c r="P72" s="40"/>
      <c r="Q72" s="40"/>
      <c r="R72" s="40"/>
      <c r="S72" s="40"/>
      <c r="T72" s="40"/>
    </row>
    <row r="73" spans="1:2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3"/>
      <c r="N73" s="40"/>
      <c r="O73" s="40"/>
      <c r="P73" s="40"/>
      <c r="Q73" s="40"/>
      <c r="R73" s="40"/>
      <c r="S73" s="40"/>
      <c r="T73" s="40"/>
    </row>
    <row r="74" spans="1:2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3"/>
      <c r="N74" s="40"/>
      <c r="O74" s="40"/>
      <c r="P74" s="40"/>
      <c r="Q74" s="40"/>
      <c r="R74" s="40"/>
      <c r="S74" s="40"/>
      <c r="T74" s="40"/>
    </row>
    <row r="75" spans="1:2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3"/>
      <c r="N75" s="40"/>
      <c r="O75" s="40"/>
      <c r="P75" s="40"/>
      <c r="Q75" s="40"/>
      <c r="R75" s="40"/>
      <c r="S75" s="40"/>
      <c r="T75" s="40"/>
    </row>
    <row r="76" spans="1:2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3"/>
      <c r="N76" s="40"/>
      <c r="O76" s="40"/>
      <c r="P76" s="40"/>
      <c r="Q76" s="40"/>
      <c r="R76" s="40"/>
      <c r="S76" s="40"/>
      <c r="T76" s="40"/>
    </row>
    <row r="77" spans="1:25" s="7" customFormat="1">
      <c r="M77" s="44"/>
      <c r="V77" s="121"/>
      <c r="W77" s="121"/>
      <c r="X77" s="121"/>
      <c r="Y77" s="121"/>
    </row>
    <row r="78" spans="1:2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3"/>
      <c r="N78" s="40"/>
      <c r="O78" s="40"/>
      <c r="P78" s="40"/>
      <c r="Q78" s="40"/>
      <c r="R78" s="40"/>
      <c r="S78" s="40"/>
      <c r="T78" s="40"/>
    </row>
    <row r="79" spans="1:2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3"/>
      <c r="N79" s="40"/>
      <c r="O79" s="40"/>
      <c r="P79" s="40"/>
      <c r="Q79" s="40"/>
      <c r="R79" s="40"/>
      <c r="S79" s="40"/>
      <c r="T79" s="40"/>
    </row>
    <row r="80" spans="1:2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3"/>
      <c r="N80" s="40"/>
      <c r="O80" s="40"/>
      <c r="P80" s="40"/>
      <c r="Q80" s="40"/>
      <c r="R80" s="40"/>
      <c r="S80" s="40"/>
      <c r="T80" s="40"/>
    </row>
    <row r="81" spans="1:2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3"/>
      <c r="N81" s="40"/>
      <c r="O81" s="40"/>
      <c r="P81" s="40"/>
      <c r="Q81" s="40"/>
      <c r="R81" s="40"/>
      <c r="S81" s="40"/>
      <c r="T81" s="40"/>
    </row>
    <row r="82" spans="1:2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3"/>
      <c r="N82" s="40"/>
      <c r="O82" s="40"/>
      <c r="P82" s="40"/>
      <c r="Q82" s="40"/>
      <c r="R82" s="40"/>
      <c r="S82" s="40"/>
      <c r="T82" s="40"/>
    </row>
    <row r="83" spans="1:25" s="7" customFormat="1">
      <c r="M83" s="44"/>
      <c r="V83" s="121"/>
      <c r="W83" s="121"/>
      <c r="X83" s="121"/>
      <c r="Y83" s="121"/>
    </row>
    <row r="84" spans="1:25" s="7" customFormat="1">
      <c r="M84" s="44"/>
      <c r="V84" s="121"/>
      <c r="W84" s="121"/>
      <c r="X84" s="121"/>
      <c r="Y84" s="121"/>
    </row>
    <row r="85" spans="1:2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3"/>
      <c r="N85" s="40"/>
      <c r="O85" s="40"/>
      <c r="P85" s="40"/>
      <c r="Q85" s="40"/>
      <c r="R85" s="40"/>
      <c r="S85" s="40"/>
      <c r="T85" s="40"/>
    </row>
    <row r="86" spans="1:2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3"/>
      <c r="N86" s="40"/>
      <c r="O86" s="40"/>
      <c r="P86" s="40"/>
      <c r="Q86" s="40"/>
      <c r="R86" s="40"/>
      <c r="S86" s="40"/>
      <c r="T86" s="40"/>
    </row>
    <row r="87" spans="1:2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3"/>
      <c r="N87" s="40"/>
      <c r="O87" s="40"/>
      <c r="P87" s="40"/>
      <c r="Q87" s="40"/>
      <c r="R87" s="40"/>
      <c r="S87" s="40"/>
      <c r="T87" s="40"/>
    </row>
    <row r="88" spans="1:2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3"/>
      <c r="N88" s="40"/>
      <c r="O88" s="40"/>
      <c r="P88" s="40"/>
      <c r="Q88" s="40"/>
      <c r="R88" s="40"/>
      <c r="S88" s="40"/>
      <c r="T88" s="40"/>
    </row>
    <row r="89" spans="1:2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3"/>
      <c r="N89" s="40"/>
      <c r="O89" s="40"/>
      <c r="P89" s="40"/>
      <c r="Q89" s="40"/>
      <c r="R89" s="40"/>
      <c r="S89" s="40"/>
      <c r="T89" s="40"/>
    </row>
    <row r="90" spans="1:2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3"/>
      <c r="N90" s="40"/>
      <c r="O90" s="40"/>
      <c r="P90" s="40"/>
      <c r="Q90" s="40"/>
      <c r="R90" s="40"/>
      <c r="S90" s="40"/>
      <c r="T90" s="40"/>
    </row>
    <row r="91" spans="1:2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3"/>
      <c r="N91" s="40"/>
      <c r="O91" s="40"/>
      <c r="P91" s="40"/>
      <c r="Q91" s="40"/>
      <c r="R91" s="40"/>
      <c r="S91" s="40"/>
      <c r="T91" s="40"/>
    </row>
    <row r="92" spans="1:2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3"/>
      <c r="N92" s="40"/>
      <c r="O92" s="40"/>
      <c r="P92" s="40"/>
      <c r="Q92" s="40"/>
      <c r="R92" s="40"/>
      <c r="S92" s="40"/>
      <c r="T92" s="40"/>
    </row>
    <row r="93" spans="1:25" s="18" customFormat="1">
      <c r="M93" s="46"/>
      <c r="V93" s="123"/>
      <c r="W93" s="123"/>
      <c r="X93" s="123"/>
      <c r="Y93" s="123"/>
    </row>
    <row r="94" spans="1:25" s="18" customFormat="1">
      <c r="M94" s="46"/>
      <c r="V94" s="123"/>
      <c r="W94" s="123"/>
      <c r="X94" s="123"/>
      <c r="Y94" s="123"/>
    </row>
    <row r="95" spans="1:25" s="18" customFormat="1">
      <c r="M95" s="46"/>
      <c r="V95" s="123"/>
      <c r="W95" s="123"/>
      <c r="X95" s="123"/>
      <c r="Y95" s="123"/>
    </row>
    <row r="96" spans="1:2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3"/>
      <c r="N96" s="40"/>
      <c r="O96" s="40"/>
      <c r="P96" s="40"/>
      <c r="Q96" s="40"/>
      <c r="R96" s="40"/>
      <c r="S96" s="40"/>
      <c r="T96" s="40"/>
    </row>
    <row r="97" spans="1:20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3"/>
      <c r="N97" s="40"/>
      <c r="O97" s="40"/>
      <c r="P97" s="40"/>
      <c r="Q97" s="40"/>
      <c r="R97" s="40"/>
      <c r="S97" s="40"/>
      <c r="T97" s="40"/>
    </row>
    <row r="98" spans="1:20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3"/>
      <c r="N98" s="40"/>
      <c r="O98" s="40"/>
      <c r="P98" s="40"/>
      <c r="Q98" s="40"/>
      <c r="R98" s="40"/>
      <c r="S98" s="40"/>
      <c r="T98" s="40"/>
    </row>
    <row r="99" spans="1:20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3"/>
      <c r="N99" s="40"/>
      <c r="O99" s="40"/>
      <c r="P99" s="40"/>
      <c r="Q99" s="40"/>
      <c r="R99" s="40"/>
      <c r="S99" s="40"/>
      <c r="T99" s="40"/>
    </row>
    <row r="100" spans="1:20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3"/>
      <c r="N100" s="40"/>
      <c r="O100" s="40"/>
      <c r="P100" s="40"/>
      <c r="Q100" s="40"/>
      <c r="R100" s="40"/>
      <c r="S100" s="40"/>
      <c r="T100" s="40"/>
    </row>
    <row r="101" spans="1:20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3"/>
      <c r="N101" s="40"/>
      <c r="O101" s="40"/>
      <c r="P101" s="40"/>
      <c r="Q101" s="40"/>
      <c r="R101" s="40"/>
      <c r="S101" s="40"/>
      <c r="T101" s="40"/>
    </row>
    <row r="102" spans="1:20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3"/>
      <c r="N102" s="40"/>
      <c r="O102" s="40"/>
      <c r="P102" s="40"/>
      <c r="Q102" s="40"/>
      <c r="R102" s="40"/>
      <c r="S102" s="40"/>
      <c r="T102" s="40"/>
    </row>
    <row r="103" spans="1:20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3"/>
      <c r="N103" s="40"/>
      <c r="O103" s="40"/>
      <c r="P103" s="40"/>
      <c r="Q103" s="40"/>
      <c r="R103" s="40"/>
      <c r="S103" s="40"/>
      <c r="T103" s="40"/>
    </row>
    <row r="104" spans="1:20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3"/>
      <c r="N104" s="40"/>
      <c r="O104" s="40"/>
      <c r="P104" s="40"/>
      <c r="Q104" s="40"/>
      <c r="R104" s="40"/>
      <c r="S104" s="40"/>
      <c r="T104" s="40"/>
    </row>
    <row r="105" spans="1:20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3"/>
      <c r="N105" s="40"/>
      <c r="O105" s="40"/>
      <c r="P105" s="40"/>
      <c r="Q105" s="40"/>
      <c r="R105" s="40"/>
      <c r="S105" s="40"/>
      <c r="T105" s="40"/>
    </row>
    <row r="106" spans="1:20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3"/>
      <c r="N106" s="40"/>
      <c r="O106" s="40"/>
      <c r="P106" s="40"/>
      <c r="Q106" s="40"/>
      <c r="R106" s="40"/>
      <c r="S106" s="40"/>
      <c r="T106" s="40"/>
    </row>
    <row r="107" spans="1:20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3"/>
      <c r="N107" s="40"/>
      <c r="O107" s="40"/>
      <c r="P107" s="40"/>
      <c r="Q107" s="40"/>
      <c r="R107" s="40"/>
      <c r="S107" s="40"/>
      <c r="T107" s="40"/>
    </row>
    <row r="108" spans="1:20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3"/>
      <c r="N108" s="40"/>
      <c r="O108" s="40"/>
      <c r="P108" s="40"/>
      <c r="Q108" s="40"/>
      <c r="R108" s="40"/>
      <c r="S108" s="40"/>
      <c r="T108" s="40"/>
    </row>
    <row r="109" spans="1:20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3"/>
      <c r="N109" s="40"/>
      <c r="O109" s="40"/>
      <c r="P109" s="40"/>
      <c r="Q109" s="40"/>
      <c r="R109" s="40"/>
      <c r="S109" s="40"/>
      <c r="T109" s="40"/>
    </row>
    <row r="110" spans="1:20" ht="50.2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3"/>
      <c r="N110" s="40"/>
      <c r="O110" s="40"/>
      <c r="P110" s="40"/>
      <c r="Q110" s="40"/>
      <c r="R110" s="40"/>
      <c r="S110" s="40"/>
      <c r="T110" s="40"/>
    </row>
    <row r="111" spans="1:20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3"/>
      <c r="N111" s="40"/>
      <c r="O111" s="40"/>
      <c r="P111" s="40"/>
      <c r="Q111" s="40"/>
      <c r="R111" s="40"/>
      <c r="S111" s="40"/>
      <c r="T111" s="40"/>
    </row>
    <row r="112" spans="1:20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3"/>
      <c r="N112" s="40"/>
      <c r="O112" s="40"/>
      <c r="P112" s="40"/>
      <c r="Q112" s="40"/>
      <c r="R112" s="40"/>
      <c r="S112" s="40"/>
      <c r="T112" s="40"/>
    </row>
  </sheetData>
  <mergeCells count="25">
    <mergeCell ref="A2:T2"/>
    <mergeCell ref="R4:R7"/>
    <mergeCell ref="P4:P7"/>
    <mergeCell ref="S4:S7"/>
    <mergeCell ref="I4:I7"/>
    <mergeCell ref="J4:J7"/>
    <mergeCell ref="K4:K7"/>
    <mergeCell ref="O6:O7"/>
    <mergeCell ref="L4:L7"/>
    <mergeCell ref="A1:T1"/>
    <mergeCell ref="S3:T3"/>
    <mergeCell ref="A4:A7"/>
    <mergeCell ref="B4:B7"/>
    <mergeCell ref="C4:E5"/>
    <mergeCell ref="F4:G5"/>
    <mergeCell ref="H4:H7"/>
    <mergeCell ref="T4:T7"/>
    <mergeCell ref="N4:O5"/>
    <mergeCell ref="N6:N7"/>
    <mergeCell ref="C6:C7"/>
    <mergeCell ref="D6:E6"/>
    <mergeCell ref="F6:F7"/>
    <mergeCell ref="G6:G7"/>
    <mergeCell ref="M4:M7"/>
    <mergeCell ref="Q4:Q7"/>
  </mergeCells>
  <pageMargins left="0.22159090909090909" right="3.2386363636363637E-2" top="0.42102272727272727" bottom="0.36" header="0.3" footer="0.21"/>
  <pageSetup paperSize="9" scale="45" fitToHeight="0" orientation="landscape" r:id="rId1"/>
  <headerFooter>
    <oddFooter>&amp;C&amp;P</oddFooter>
  </headerFooter>
  <ignoredErrors>
    <ignoredError sqref="I16 N36 R21 R25 R34:R36 R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1</vt:i4>
      </vt:variant>
      <vt:variant>
        <vt:lpstr>Phạm vi có Tên</vt:lpstr>
      </vt:variant>
      <vt:variant>
        <vt:i4>2</vt:i4>
      </vt:variant>
    </vt:vector>
  </HeadingPairs>
  <TitlesOfParts>
    <vt:vector size="3" baseType="lpstr">
      <vt:lpstr>NSĐP</vt:lpstr>
      <vt:lpstr>NSĐP!Print_Titles</vt:lpstr>
      <vt:lpstr>NSĐP!Vùng_In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 tinh hkc</dc:creator>
  <cp:lastModifiedBy>HAI TC</cp:lastModifiedBy>
  <cp:lastPrinted>2022-06-19T04:12:44Z</cp:lastPrinted>
  <dcterms:created xsi:type="dcterms:W3CDTF">2021-01-04T01:47:19Z</dcterms:created>
  <dcterms:modified xsi:type="dcterms:W3CDTF">2022-06-19T09:07:12Z</dcterms:modified>
</cp:coreProperties>
</file>